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02_Projekce\2021_PRO\ZAK\21_P024_Chodník v obci Krašovice_TOUŠ\ROZ\Chránička\"/>
    </mc:Choice>
  </mc:AlternateContent>
  <bookViews>
    <workbookView xWindow="0" yWindow="0" windowWidth="0" windowHeight="0"/>
  </bookViews>
  <sheets>
    <sheet name="Rekapitulace stavby" sheetId="1" r:id="rId1"/>
    <sheet name="DZ - Dopravní značení" sheetId="2" r:id="rId2"/>
    <sheet name="CHR - Chránička" sheetId="3" r:id="rId3"/>
    <sheet name="SO 101 - Komunikace" sheetId="4" r:id="rId4"/>
    <sheet name="SO 102 - Komunikace" sheetId="5" r:id="rId5"/>
    <sheet name="SO 110 - Chodník" sheetId="6" r:id="rId6"/>
    <sheet name="VRN - Vedlejší rozpočtové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'DZ - Dopravní značení'!$C$118:$K$191</definedName>
    <definedName name="_xlnm.Print_Area" localSheetId="1">'DZ - Dopravní značení'!$C$4:$J$76,'DZ - Dopravní značení'!$C$82:$J$100,'DZ - Dopravní značení'!$C$106:$K$191</definedName>
    <definedName name="_xlnm.Print_Titles" localSheetId="1">'DZ - Dopravní značení'!$118:$118</definedName>
    <definedName name="_xlnm._FilterDatabase" localSheetId="2" hidden="1">'CHR - Chránička'!$C$121:$K$197</definedName>
    <definedName name="_xlnm.Print_Area" localSheetId="2">'CHR - Chránička'!$C$4:$J$76,'CHR - Chránička'!$C$82:$J$103,'CHR - Chránička'!$C$109:$K$197</definedName>
    <definedName name="_xlnm.Print_Titles" localSheetId="2">'CHR - Chránička'!$121:$121</definedName>
    <definedName name="_xlnm._FilterDatabase" localSheetId="3" hidden="1">'SO 101 - Komunikace'!$C$123:$K$423</definedName>
    <definedName name="_xlnm.Print_Area" localSheetId="3">'SO 101 - Komunikace'!$C$4:$J$76,'SO 101 - Komunikace'!$C$82:$J$105,'SO 101 - Komunikace'!$C$111:$K$423</definedName>
    <definedName name="_xlnm.Print_Titles" localSheetId="3">'SO 101 - Komunikace'!$123:$123</definedName>
    <definedName name="_xlnm._FilterDatabase" localSheetId="4" hidden="1">'SO 102 - Komunikace'!$C$124:$K$421</definedName>
    <definedName name="_xlnm.Print_Area" localSheetId="4">'SO 102 - Komunikace'!$C$4:$J$76,'SO 102 - Komunikace'!$C$82:$J$106,'SO 102 - Komunikace'!$C$112:$K$421</definedName>
    <definedName name="_xlnm.Print_Titles" localSheetId="4">'SO 102 - Komunikace'!$124:$124</definedName>
    <definedName name="_xlnm._FilterDatabase" localSheetId="5" hidden="1">'SO 110 - Chodník'!$C$122:$K$345</definedName>
    <definedName name="_xlnm.Print_Area" localSheetId="5">'SO 110 - Chodník'!$C$4:$J$76,'SO 110 - Chodník'!$C$82:$J$104,'SO 110 - Chodník'!$C$110:$K$345</definedName>
    <definedName name="_xlnm.Print_Titles" localSheetId="5">'SO 110 - Chodník'!$122:$122</definedName>
    <definedName name="_xlnm._FilterDatabase" localSheetId="6" hidden="1">'VRN - Vedlejší rozpočtové...'!$C$116:$K$167</definedName>
    <definedName name="_xlnm.Print_Area" localSheetId="6">'VRN - Vedlejší rozpočtové...'!$C$4:$J$76,'VRN - Vedlejší rozpočtové...'!$C$82:$J$98,'VRN - Vedlejší rozpočtové...'!$C$104:$K$167</definedName>
    <definedName name="_xlnm.Print_Titles" localSheetId="6">'VRN - Vedlejší rozpočtové...'!$116:$116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89"/>
  <c r="E7"/>
  <c r="E107"/>
  <c i="6" r="J215"/>
  <c r="J37"/>
  <c r="J36"/>
  <c i="1" r="AY99"/>
  <c i="6" r="J35"/>
  <c i="1" r="AX99"/>
  <c i="6" r="BI341"/>
  <c r="BH341"/>
  <c r="BG341"/>
  <c r="BF341"/>
  <c r="T341"/>
  <c r="R341"/>
  <c r="P341"/>
  <c r="BI336"/>
  <c r="BH336"/>
  <c r="BG336"/>
  <c r="BF336"/>
  <c r="T336"/>
  <c r="R336"/>
  <c r="P336"/>
  <c r="BI329"/>
  <c r="BH329"/>
  <c r="BG329"/>
  <c r="BF329"/>
  <c r="T329"/>
  <c r="R329"/>
  <c r="P329"/>
  <c r="BI322"/>
  <c r="BH322"/>
  <c r="BG322"/>
  <c r="BF322"/>
  <c r="T322"/>
  <c r="R322"/>
  <c r="P322"/>
  <c r="BI316"/>
  <c r="BH316"/>
  <c r="BG316"/>
  <c r="BF316"/>
  <c r="T316"/>
  <c r="T305"/>
  <c r="R316"/>
  <c r="R305"/>
  <c r="P316"/>
  <c r="P305"/>
  <c r="BI311"/>
  <c r="BH311"/>
  <c r="BG311"/>
  <c r="BF311"/>
  <c r="T311"/>
  <c r="R311"/>
  <c r="P311"/>
  <c r="BI306"/>
  <c r="BH306"/>
  <c r="BG306"/>
  <c r="BF306"/>
  <c r="T306"/>
  <c r="R306"/>
  <c r="P306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0"/>
  <c r="BH230"/>
  <c r="BG230"/>
  <c r="BF230"/>
  <c r="T230"/>
  <c r="R230"/>
  <c r="P230"/>
  <c r="BI223"/>
  <c r="BH223"/>
  <c r="BG223"/>
  <c r="BF223"/>
  <c r="T223"/>
  <c r="R223"/>
  <c r="P223"/>
  <c r="BI217"/>
  <c r="BH217"/>
  <c r="BG217"/>
  <c r="BF217"/>
  <c r="T217"/>
  <c r="R217"/>
  <c r="P217"/>
  <c r="J99"/>
  <c r="BI209"/>
  <c r="BH209"/>
  <c r="BG209"/>
  <c r="BF209"/>
  <c r="T209"/>
  <c r="R209"/>
  <c r="P209"/>
  <c r="BI203"/>
  <c r="BH203"/>
  <c r="BG203"/>
  <c r="BF203"/>
  <c r="T203"/>
  <c r="R203"/>
  <c r="P203"/>
  <c r="BI192"/>
  <c r="BH192"/>
  <c r="BG192"/>
  <c r="BF192"/>
  <c r="T192"/>
  <c r="R192"/>
  <c r="P192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91"/>
  <c r="J14"/>
  <c r="J12"/>
  <c r="J117"/>
  <c r="E7"/>
  <c r="E85"/>
  <c i="5" r="J281"/>
  <c r="J37"/>
  <c r="J36"/>
  <c i="1" r="AY98"/>
  <c i="5" r="J35"/>
  <c i="1" r="AX98"/>
  <c i="5" r="BI415"/>
  <c r="BH415"/>
  <c r="BG415"/>
  <c r="BF415"/>
  <c r="T415"/>
  <c r="R415"/>
  <c r="P415"/>
  <c r="BI408"/>
  <c r="BH408"/>
  <c r="BG408"/>
  <c r="BF408"/>
  <c r="T408"/>
  <c r="R408"/>
  <c r="P408"/>
  <c r="BI401"/>
  <c r="BH401"/>
  <c r="BG401"/>
  <c r="BF401"/>
  <c r="T401"/>
  <c r="R401"/>
  <c r="P401"/>
  <c r="BI394"/>
  <c r="BH394"/>
  <c r="BG394"/>
  <c r="BF394"/>
  <c r="T394"/>
  <c r="R394"/>
  <c r="P394"/>
  <c r="BI387"/>
  <c r="BH387"/>
  <c r="BG387"/>
  <c r="BF387"/>
  <c r="T387"/>
  <c r="R387"/>
  <c r="P387"/>
  <c r="BI380"/>
  <c r="BH380"/>
  <c r="BG380"/>
  <c r="BF380"/>
  <c r="T380"/>
  <c r="R380"/>
  <c r="P380"/>
  <c r="BI374"/>
  <c r="BH374"/>
  <c r="BG374"/>
  <c r="BF374"/>
  <c r="T374"/>
  <c r="R374"/>
  <c r="P374"/>
  <c r="BI369"/>
  <c r="BH369"/>
  <c r="BG369"/>
  <c r="BF369"/>
  <c r="T369"/>
  <c r="R369"/>
  <c r="P369"/>
  <c r="BI364"/>
  <c r="BH364"/>
  <c r="BG364"/>
  <c r="BF364"/>
  <c r="T364"/>
  <c r="R364"/>
  <c r="P364"/>
  <c r="BI359"/>
  <c r="BH359"/>
  <c r="BG359"/>
  <c r="BF359"/>
  <c r="T359"/>
  <c r="R359"/>
  <c r="P359"/>
  <c r="BI353"/>
  <c r="BH353"/>
  <c r="BG353"/>
  <c r="BF353"/>
  <c r="T353"/>
  <c r="R353"/>
  <c r="P353"/>
  <c r="BI348"/>
  <c r="BH348"/>
  <c r="BG348"/>
  <c r="BF348"/>
  <c r="T348"/>
  <c r="R348"/>
  <c r="P348"/>
  <c r="BI340"/>
  <c r="BH340"/>
  <c r="BG340"/>
  <c r="BF340"/>
  <c r="T340"/>
  <c r="R340"/>
  <c r="P340"/>
  <c r="BI335"/>
  <c r="BH335"/>
  <c r="BG335"/>
  <c r="BF335"/>
  <c r="T335"/>
  <c r="R335"/>
  <c r="P335"/>
  <c r="BI329"/>
  <c r="BH329"/>
  <c r="BG329"/>
  <c r="BF329"/>
  <c r="T329"/>
  <c r="R329"/>
  <c r="P329"/>
  <c r="BI323"/>
  <c r="BH323"/>
  <c r="BG323"/>
  <c r="BF323"/>
  <c r="T323"/>
  <c r="R323"/>
  <c r="P323"/>
  <c r="BI317"/>
  <c r="BH317"/>
  <c r="BG317"/>
  <c r="BF317"/>
  <c r="T317"/>
  <c r="R317"/>
  <c r="P317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6"/>
  <c r="BH296"/>
  <c r="BG296"/>
  <c r="BF296"/>
  <c r="T296"/>
  <c r="R296"/>
  <c r="P296"/>
  <c r="BI288"/>
  <c r="BH288"/>
  <c r="BG288"/>
  <c r="BF288"/>
  <c r="T288"/>
  <c r="R288"/>
  <c r="P288"/>
  <c r="BI283"/>
  <c r="BH283"/>
  <c r="BG283"/>
  <c r="BF283"/>
  <c r="T283"/>
  <c r="R283"/>
  <c r="P283"/>
  <c r="J100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1"/>
  <c r="BH261"/>
  <c r="BG261"/>
  <c r="BF261"/>
  <c r="T261"/>
  <c r="R261"/>
  <c r="P261"/>
  <c r="BI253"/>
  <c r="BH253"/>
  <c r="BG253"/>
  <c r="BF253"/>
  <c r="T253"/>
  <c r="R253"/>
  <c r="P253"/>
  <c r="BI247"/>
  <c r="BH247"/>
  <c r="BG247"/>
  <c r="BF247"/>
  <c r="T247"/>
  <c r="R247"/>
  <c r="P247"/>
  <c r="BI236"/>
  <c r="BH236"/>
  <c r="BG236"/>
  <c r="BF236"/>
  <c r="T236"/>
  <c r="R236"/>
  <c r="P236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57"/>
  <c r="BH157"/>
  <c r="BG157"/>
  <c r="BF157"/>
  <c r="T157"/>
  <c r="R157"/>
  <c r="P157"/>
  <c r="BI149"/>
  <c r="BH149"/>
  <c r="BG149"/>
  <c r="BF149"/>
  <c r="T149"/>
  <c r="R149"/>
  <c r="P149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121"/>
  <c r="J14"/>
  <c r="J12"/>
  <c r="J89"/>
  <c r="E7"/>
  <c r="E85"/>
  <c i="4" r="J274"/>
  <c r="J37"/>
  <c r="J36"/>
  <c i="1" r="AY97"/>
  <c i="4" r="J35"/>
  <c i="1" r="AX97"/>
  <c i="4" r="BI417"/>
  <c r="BH417"/>
  <c r="BG417"/>
  <c r="BF417"/>
  <c r="T417"/>
  <c r="R417"/>
  <c r="P417"/>
  <c r="BI410"/>
  <c r="BH410"/>
  <c r="BG410"/>
  <c r="BF410"/>
  <c r="T410"/>
  <c r="R410"/>
  <c r="P410"/>
  <c r="BI401"/>
  <c r="BH401"/>
  <c r="BG401"/>
  <c r="BF401"/>
  <c r="T401"/>
  <c r="R401"/>
  <c r="P401"/>
  <c r="BI392"/>
  <c r="BH392"/>
  <c r="BG392"/>
  <c r="BF392"/>
  <c r="T392"/>
  <c r="R392"/>
  <c r="P392"/>
  <c r="BI385"/>
  <c r="BH385"/>
  <c r="BG385"/>
  <c r="BF385"/>
  <c r="T385"/>
  <c r="R385"/>
  <c r="P385"/>
  <c r="BI378"/>
  <c r="BH378"/>
  <c r="BG378"/>
  <c r="BF378"/>
  <c r="T378"/>
  <c r="R378"/>
  <c r="P378"/>
  <c r="BI372"/>
  <c r="BH372"/>
  <c r="BG372"/>
  <c r="BF372"/>
  <c r="T372"/>
  <c r="T366"/>
  <c r="R372"/>
  <c r="R366"/>
  <c r="P372"/>
  <c r="P366"/>
  <c r="BI367"/>
  <c r="BH367"/>
  <c r="BG367"/>
  <c r="BF367"/>
  <c r="T367"/>
  <c r="R367"/>
  <c r="P367"/>
  <c r="BI361"/>
  <c r="BH361"/>
  <c r="BG361"/>
  <c r="BF361"/>
  <c r="T361"/>
  <c r="R361"/>
  <c r="P361"/>
  <c r="BI356"/>
  <c r="BH356"/>
  <c r="BG356"/>
  <c r="BF356"/>
  <c r="T356"/>
  <c r="R356"/>
  <c r="P356"/>
  <c r="BI351"/>
  <c r="BH351"/>
  <c r="BG351"/>
  <c r="BF351"/>
  <c r="T351"/>
  <c r="R351"/>
  <c r="P351"/>
  <c r="BI346"/>
  <c r="BH346"/>
  <c r="BG346"/>
  <c r="BF346"/>
  <c r="T346"/>
  <c r="R346"/>
  <c r="P346"/>
  <c r="BI341"/>
  <c r="BH341"/>
  <c r="BG341"/>
  <c r="BF341"/>
  <c r="T341"/>
  <c r="R341"/>
  <c r="P341"/>
  <c r="BI332"/>
  <c r="BH332"/>
  <c r="BG332"/>
  <c r="BF332"/>
  <c r="T332"/>
  <c r="R332"/>
  <c r="P332"/>
  <c r="BI327"/>
  <c r="BH327"/>
  <c r="BG327"/>
  <c r="BF327"/>
  <c r="T327"/>
  <c r="R327"/>
  <c r="P327"/>
  <c r="BI321"/>
  <c r="BH321"/>
  <c r="BG321"/>
  <c r="BF321"/>
  <c r="T321"/>
  <c r="R321"/>
  <c r="P321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2"/>
  <c r="BH282"/>
  <c r="BG282"/>
  <c r="BF282"/>
  <c r="T282"/>
  <c r="R282"/>
  <c r="P282"/>
  <c r="BI276"/>
  <c r="BH276"/>
  <c r="BG276"/>
  <c r="BF276"/>
  <c r="T276"/>
  <c r="R276"/>
  <c r="P276"/>
  <c r="J100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3"/>
  <c r="BH253"/>
  <c r="BG253"/>
  <c r="BF253"/>
  <c r="T253"/>
  <c r="R253"/>
  <c r="P253"/>
  <c r="BI247"/>
  <c r="BH247"/>
  <c r="BG247"/>
  <c r="BF247"/>
  <c r="T247"/>
  <c r="R247"/>
  <c r="P247"/>
  <c r="BI240"/>
  <c r="BH240"/>
  <c r="BG240"/>
  <c r="BF240"/>
  <c r="T240"/>
  <c r="R240"/>
  <c r="P240"/>
  <c r="BI229"/>
  <c r="BH229"/>
  <c r="BG229"/>
  <c r="BF229"/>
  <c r="T229"/>
  <c r="R229"/>
  <c r="P229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2"/>
  <c r="BH202"/>
  <c r="BG202"/>
  <c r="BF202"/>
  <c r="T202"/>
  <c r="R202"/>
  <c r="P202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71"/>
  <c r="BH171"/>
  <c r="BG171"/>
  <c r="BF171"/>
  <c r="T171"/>
  <c r="R171"/>
  <c r="P171"/>
  <c r="BI163"/>
  <c r="BH163"/>
  <c r="BG163"/>
  <c r="BF163"/>
  <c r="T163"/>
  <c r="R163"/>
  <c r="P163"/>
  <c r="BI158"/>
  <c r="BH158"/>
  <c r="BG158"/>
  <c r="BF158"/>
  <c r="T158"/>
  <c r="R158"/>
  <c r="P158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92"/>
  <c r="J17"/>
  <c r="J15"/>
  <c r="E15"/>
  <c r="F120"/>
  <c r="J14"/>
  <c r="J12"/>
  <c r="J118"/>
  <c r="E7"/>
  <c r="E85"/>
  <c i="3" r="J37"/>
  <c r="J36"/>
  <c i="1" r="AY96"/>
  <c i="3" r="J35"/>
  <c i="1" r="AX96"/>
  <c i="3" r="BI193"/>
  <c r="BH193"/>
  <c r="BG193"/>
  <c r="BF193"/>
  <c r="T193"/>
  <c r="R193"/>
  <c r="P193"/>
  <c r="BI187"/>
  <c r="BH187"/>
  <c r="BG187"/>
  <c r="BF187"/>
  <c r="T187"/>
  <c r="R187"/>
  <c r="P187"/>
  <c r="BI179"/>
  <c r="BH179"/>
  <c r="BG179"/>
  <c r="BF179"/>
  <c r="T179"/>
  <c r="T174"/>
  <c r="R179"/>
  <c r="R174"/>
  <c r="P179"/>
  <c r="P174"/>
  <c r="BI175"/>
  <c r="BH175"/>
  <c r="BG175"/>
  <c r="BF175"/>
  <c r="T175"/>
  <c r="R175"/>
  <c r="P175"/>
  <c r="BI170"/>
  <c r="BH170"/>
  <c r="BG170"/>
  <c r="BF170"/>
  <c r="T170"/>
  <c r="T169"/>
  <c r="R170"/>
  <c r="R169"/>
  <c r="P170"/>
  <c r="P169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91"/>
  <c r="J14"/>
  <c r="J12"/>
  <c r="J116"/>
  <c r="E7"/>
  <c r="E85"/>
  <c i="2" r="J121"/>
  <c i="1" r="AY95"/>
  <c i="2" r="J37"/>
  <c r="J36"/>
  <c r="J35"/>
  <c i="1" r="AX95"/>
  <c i="2"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23"/>
  <c r="BH123"/>
  <c r="BG123"/>
  <c r="BF123"/>
  <c r="T123"/>
  <c r="R123"/>
  <c r="P123"/>
  <c r="J98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109"/>
  <c i="1" r="L90"/>
  <c r="AM90"/>
  <c r="AM89"/>
  <c r="L89"/>
  <c r="AM87"/>
  <c r="L87"/>
  <c r="L85"/>
  <c r="L84"/>
  <c i="2" r="J167"/>
  <c r="F35"/>
  <c i="4" r="BK262"/>
  <c r="BK179"/>
  <c r="J315"/>
  <c r="BK295"/>
  <c r="J266"/>
  <c r="BK202"/>
  <c r="BK372"/>
  <c r="BK163"/>
  <c r="BK142"/>
  <c i="5" r="J177"/>
  <c r="BK149"/>
  <c r="BK329"/>
  <c r="J408"/>
  <c r="BK348"/>
  <c r="BK369"/>
  <c r="BK283"/>
  <c r="BK183"/>
  <c r="BK144"/>
  <c r="J188"/>
  <c i="6" r="BK168"/>
  <c r="BK295"/>
  <c r="J285"/>
  <c r="BK192"/>
  <c r="J322"/>
  <c r="BK300"/>
  <c r="BK177"/>
  <c i="7" r="BK154"/>
  <c r="J134"/>
  <c i="2" r="F34"/>
  <c i="4" r="BK191"/>
  <c r="J332"/>
  <c r="J171"/>
  <c r="J385"/>
  <c r="J240"/>
  <c r="BK378"/>
  <c r="J209"/>
  <c r="J185"/>
  <c i="5" r="BK157"/>
  <c r="BK207"/>
  <c r="BK307"/>
  <c r="BK415"/>
  <c r="BK302"/>
  <c r="J165"/>
  <c r="J273"/>
  <c r="J374"/>
  <c r="BK226"/>
  <c i="6" r="BK153"/>
  <c r="BK285"/>
  <c r="J255"/>
  <c r="BK329"/>
  <c r="BK255"/>
  <c r="BK223"/>
  <c i="7" r="BK124"/>
  <c r="J149"/>
  <c i="2" r="BK162"/>
  <c r="J172"/>
  <c r="BK123"/>
  <c r="BK182"/>
  <c i="3" r="J175"/>
  <c r="J156"/>
  <c r="BK150"/>
  <c r="BK142"/>
  <c r="J142"/>
  <c i="4" r="J219"/>
  <c r="J300"/>
  <c r="J202"/>
  <c r="J253"/>
  <c r="J341"/>
  <c r="J191"/>
  <c r="BK361"/>
  <c r="BK327"/>
  <c r="J346"/>
  <c i="5" r="J133"/>
  <c r="J171"/>
  <c r="J364"/>
  <c r="J302"/>
  <c r="J387"/>
  <c r="J359"/>
  <c r="BK192"/>
  <c r="J269"/>
  <c r="J192"/>
  <c i="6" r="BK237"/>
  <c r="BK146"/>
  <c r="J300"/>
  <c r="J329"/>
  <c r="J341"/>
  <c r="BK316"/>
  <c r="BK230"/>
  <c r="J141"/>
  <c i="7" r="BK166"/>
  <c r="J161"/>
  <c i="2" r="BK147"/>
  <c r="BK177"/>
  <c i="3" r="BK125"/>
  <c r="J179"/>
  <c r="J146"/>
  <c r="BK175"/>
  <c r="J133"/>
  <c i="4" r="BK332"/>
  <c r="BK127"/>
  <c r="BK310"/>
  <c r="J262"/>
  <c r="BK219"/>
  <c i="5" r="BK317"/>
  <c r="J348"/>
  <c r="BK277"/>
  <c r="J323"/>
  <c i="6" r="BK280"/>
  <c r="BK242"/>
  <c r="BK131"/>
  <c r="BK290"/>
  <c r="J311"/>
  <c r="J192"/>
  <c r="BK141"/>
  <c i="7" r="BK149"/>
  <c r="J166"/>
  <c r="J119"/>
  <c i="2" r="BK167"/>
  <c r="J162"/>
  <c r="J177"/>
  <c i="3" r="BK161"/>
  <c r="BK170"/>
  <c r="J170"/>
  <c r="J138"/>
  <c i="4" r="BK240"/>
  <c r="BK185"/>
  <c r="BK305"/>
  <c r="BK152"/>
  <c r="J392"/>
  <c r="J132"/>
  <c r="J214"/>
  <c r="BK158"/>
  <c i="5" r="J144"/>
  <c r="BK133"/>
  <c r="J353"/>
  <c r="J149"/>
  <c r="BK380"/>
  <c r="J335"/>
  <c r="BK359"/>
  <c r="BK269"/>
  <c r="BK165"/>
  <c i="6" r="BK265"/>
  <c r="BK217"/>
  <c r="BK260"/>
  <c r="BK173"/>
  <c r="BK311"/>
  <c r="BK203"/>
  <c r="J168"/>
  <c i="7" r="BK119"/>
  <c r="J129"/>
  <c i="2" r="J157"/>
  <c r="J147"/>
  <c r="BK187"/>
  <c i="3" r="BK193"/>
  <c r="BK146"/>
  <c r="BK129"/>
  <c i="4" r="BK351"/>
  <c r="BK247"/>
  <c r="BK282"/>
  <c r="J179"/>
  <c r="J127"/>
  <c r="J163"/>
  <c r="BK300"/>
  <c r="J367"/>
  <c i="5" r="BK202"/>
  <c r="J283"/>
  <c r="BK401"/>
  <c r="BK236"/>
  <c r="J247"/>
  <c i="2" r="BK142"/>
  <c r="J142"/>
  <c r="F36"/>
  <c i="4" r="BK266"/>
  <c r="J282"/>
  <c r="J290"/>
  <c r="BK321"/>
  <c r="J410"/>
  <c r="BK147"/>
  <c i="5" r="BK188"/>
  <c r="J157"/>
  <c r="J207"/>
  <c r="J340"/>
  <c r="J128"/>
  <c r="BK364"/>
  <c r="BK221"/>
  <c r="BK177"/>
  <c r="J183"/>
  <c i="6" r="J295"/>
  <c r="J177"/>
  <c r="J173"/>
  <c r="J182"/>
  <c r="BK163"/>
  <c r="J306"/>
  <c r="BK322"/>
  <c r="J223"/>
  <c i="7" r="BK161"/>
  <c r="J124"/>
  <c i="2" r="J182"/>
  <c r="BK157"/>
  <c i="3" r="BK187"/>
  <c r="BK156"/>
  <c r="BK179"/>
  <c r="BK133"/>
  <c r="J150"/>
  <c i="4" r="J305"/>
  <c r="BK132"/>
  <c r="J276"/>
  <c r="BK229"/>
  <c r="J321"/>
  <c r="BK214"/>
  <c r="J401"/>
  <c r="BK171"/>
  <c i="5" r="J277"/>
  <c r="BK216"/>
  <c r="J394"/>
  <c r="BK212"/>
  <c r="BK340"/>
  <c r="BK197"/>
  <c r="J329"/>
  <c r="J216"/>
  <c r="J202"/>
  <c i="6" r="J260"/>
  <c r="J270"/>
  <c r="J230"/>
  <c r="BK336"/>
  <c r="J153"/>
  <c r="J265"/>
  <c i="7" r="BK129"/>
  <c r="BK139"/>
  <c r="J139"/>
  <c i="2" r="F37"/>
  <c i="3" r="J161"/>
  <c i="4" r="BK276"/>
  <c r="BK137"/>
  <c r="BK270"/>
  <c r="J351"/>
  <c r="BK346"/>
  <c r="BK417"/>
  <c r="BK401"/>
  <c r="BK315"/>
  <c r="BK392"/>
  <c r="J152"/>
  <c i="5" r="J226"/>
  <c r="J288"/>
  <c r="J380"/>
  <c r="J401"/>
  <c r="BK387"/>
  <c r="BK323"/>
  <c r="BK128"/>
  <c r="J212"/>
  <c r="BK171"/>
  <c i="6" r="BK136"/>
  <c r="J237"/>
  <c r="J203"/>
  <c r="J146"/>
  <c r="J336"/>
  <c i="2" r="J152"/>
  <c r="J34"/>
  <c i="4" r="BK253"/>
  <c r="J142"/>
  <c r="J327"/>
  <c r="BK341"/>
  <c r="J372"/>
  <c r="BK410"/>
  <c r="J197"/>
  <c r="BK385"/>
  <c i="5" r="J221"/>
  <c r="J307"/>
  <c r="J317"/>
  <c r="BK353"/>
  <c r="J369"/>
  <c r="BK296"/>
  <c r="J197"/>
  <c i="6" r="J242"/>
  <c r="BK158"/>
  <c r="J163"/>
  <c r="BK341"/>
  <c r="J290"/>
  <c r="BK306"/>
  <c r="J209"/>
  <c i="7" r="J144"/>
  <c r="BK134"/>
  <c i="2" r="BK152"/>
  <c r="J187"/>
  <c i="3" r="J165"/>
  <c r="J187"/>
  <c r="BK138"/>
  <c r="J125"/>
  <c i="4" r="J270"/>
  <c r="J147"/>
  <c r="J247"/>
  <c r="BK367"/>
  <c r="J356"/>
  <c r="J417"/>
  <c r="J295"/>
  <c r="BK197"/>
  <c i="5" r="BK247"/>
  <c r="J261"/>
  <c r="J415"/>
  <c r="BK261"/>
  <c r="BK253"/>
  <c r="J253"/>
  <c r="BK335"/>
  <c r="J312"/>
  <c r="BK273"/>
  <c r="BK138"/>
  <c i="6" r="J136"/>
  <c r="BK209"/>
  <c r="J158"/>
  <c r="J131"/>
  <c r="BK247"/>
  <c r="BK126"/>
  <c i="7" r="J159"/>
  <c r="BK159"/>
  <c i="2" r="J123"/>
  <c r="BK172"/>
  <c i="1" r="AS94"/>
  <c i="3" r="BK165"/>
  <c r="J193"/>
  <c r="J129"/>
  <c i="4" r="BK209"/>
  <c r="J229"/>
  <c r="J310"/>
  <c r="BK356"/>
  <c r="J137"/>
  <c r="J158"/>
  <c r="J378"/>
  <c r="J361"/>
  <c r="BK290"/>
  <c i="5" r="BK288"/>
  <c r="BK408"/>
  <c r="J296"/>
  <c r="BK394"/>
  <c r="BK312"/>
  <c r="BK374"/>
  <c r="J236"/>
  <c r="J138"/>
  <c i="6" r="BK270"/>
  <c r="BK182"/>
  <c r="J280"/>
  <c r="J316"/>
  <c r="J126"/>
  <c r="J217"/>
  <c r="J247"/>
  <c i="7" r="J154"/>
  <c r="BK144"/>
  <c i="2" l="1" r="T122"/>
  <c r="T120"/>
  <c r="T119"/>
  <c i="3" r="R124"/>
  <c r="R123"/>
  <c i="4" r="P275"/>
  <c i="5" r="T268"/>
  <c r="BK328"/>
  <c r="J328"/>
  <c r="J103"/>
  <c i="2" r="P122"/>
  <c r="P120"/>
  <c r="P119"/>
  <c i="1" r="AU95"/>
  <c i="4" r="T126"/>
  <c r="P377"/>
  <c i="5" r="P127"/>
  <c r="R282"/>
  <c r="P358"/>
  <c i="6" r="R229"/>
  <c i="4" r="T320"/>
  <c i="5" r="T127"/>
  <c r="P328"/>
  <c i="6" r="R125"/>
  <c r="P321"/>
  <c i="5" r="BK295"/>
  <c r="J295"/>
  <c r="J102"/>
  <c r="R379"/>
  <c i="6" r="P125"/>
  <c r="BK216"/>
  <c r="J216"/>
  <c r="J100"/>
  <c i="3" r="T186"/>
  <c r="T185"/>
  <c i="4" r="R320"/>
  <c i="6" r="BK125"/>
  <c r="J125"/>
  <c r="J98"/>
  <c r="P216"/>
  <c i="2" r="R122"/>
  <c r="R120"/>
  <c r="R119"/>
  <c i="3" r="T124"/>
  <c r="T123"/>
  <c r="T122"/>
  <c r="R186"/>
  <c r="R185"/>
  <c i="4" r="BK275"/>
  <c r="J275"/>
  <c r="J101"/>
  <c i="3" r="P186"/>
  <c r="P185"/>
  <c i="4" r="R261"/>
  <c r="R377"/>
  <c i="5" r="P282"/>
  <c r="T379"/>
  <c i="6" r="T125"/>
  <c r="R321"/>
  <c i="3" r="P124"/>
  <c r="P123"/>
  <c r="P122"/>
  <c i="1" r="AU96"/>
  <c i="3" r="BK186"/>
  <c r="BK185"/>
  <c r="J185"/>
  <c r="J101"/>
  <c i="4" r="R275"/>
  <c i="5" r="BK127"/>
  <c r="J127"/>
  <c r="J98"/>
  <c r="T282"/>
  <c r="R358"/>
  <c i="4" r="P261"/>
  <c r="BK377"/>
  <c r="J377"/>
  <c r="J104"/>
  <c i="5" r="BK268"/>
  <c r="J268"/>
  <c r="J99"/>
  <c r="T295"/>
  <c i="4" r="BK261"/>
  <c r="J261"/>
  <c r="J99"/>
  <c r="T377"/>
  <c i="5" r="R295"/>
  <c r="T358"/>
  <c i="6" r="T216"/>
  <c i="4" r="BK126"/>
  <c r="J126"/>
  <c r="J98"/>
  <c r="P320"/>
  <c i="6" r="R216"/>
  <c i="4" r="BK320"/>
  <c r="J320"/>
  <c r="J102"/>
  <c i="5" r="R127"/>
  <c r="BK379"/>
  <c r="J379"/>
  <c r="J105"/>
  <c i="6" r="T229"/>
  <c i="7" r="BK118"/>
  <c r="J118"/>
  <c r="J97"/>
  <c i="2" r="BK122"/>
  <c r="BK120"/>
  <c r="BK119"/>
  <c r="J119"/>
  <c r="J96"/>
  <c i="4" r="P126"/>
  <c r="P125"/>
  <c r="P124"/>
  <c i="1" r="AU97"/>
  <c i="4" r="T261"/>
  <c i="5" r="BK282"/>
  <c r="J282"/>
  <c r="J101"/>
  <c r="P379"/>
  <c r="P295"/>
  <c r="BK358"/>
  <c r="J358"/>
  <c r="J104"/>
  <c i="6" r="P229"/>
  <c r="T321"/>
  <c i="7" r="P118"/>
  <c r="P117"/>
  <c i="1" r="AU100"/>
  <c i="3" r="BK124"/>
  <c i="4" r="R126"/>
  <c r="R125"/>
  <c r="R124"/>
  <c r="T275"/>
  <c i="5" r="P268"/>
  <c r="T328"/>
  <c i="7" r="R118"/>
  <c r="R117"/>
  <c i="5" r="R268"/>
  <c r="R328"/>
  <c i="6" r="BK229"/>
  <c r="J229"/>
  <c r="J101"/>
  <c r="BK321"/>
  <c r="J321"/>
  <c r="J103"/>
  <c i="7" r="T118"/>
  <c r="T117"/>
  <c i="3" r="BK169"/>
  <c r="J169"/>
  <c r="J99"/>
  <c i="6" r="BK305"/>
  <c r="J305"/>
  <c r="J102"/>
  <c i="4" r="BK366"/>
  <c r="J366"/>
  <c r="J103"/>
  <c i="2" r="J89"/>
  <c i="3" r="BK174"/>
  <c r="J174"/>
  <c r="J100"/>
  <c i="7" r="F91"/>
  <c r="BE139"/>
  <c r="E85"/>
  <c r="J113"/>
  <c r="BE134"/>
  <c r="J111"/>
  <c r="BE159"/>
  <c r="F92"/>
  <c r="BE129"/>
  <c r="BE166"/>
  <c r="J92"/>
  <c r="BE124"/>
  <c r="BE144"/>
  <c r="BE119"/>
  <c r="BE154"/>
  <c r="BE161"/>
  <c r="BE149"/>
  <c i="6" r="F119"/>
  <c r="BE255"/>
  <c r="BE295"/>
  <c i="5" r="BK126"/>
  <c r="BK125"/>
  <c r="J125"/>
  <c r="J96"/>
  <c i="6" r="E113"/>
  <c r="BE136"/>
  <c r="BE177"/>
  <c r="BE290"/>
  <c r="BE311"/>
  <c r="BE265"/>
  <c r="J89"/>
  <c r="BE126"/>
  <c r="BE223"/>
  <c r="BE237"/>
  <c r="BE158"/>
  <c r="BE316"/>
  <c r="BE322"/>
  <c r="BE329"/>
  <c r="J92"/>
  <c r="BE163"/>
  <c r="BE230"/>
  <c r="BE270"/>
  <c r="BE182"/>
  <c r="BE217"/>
  <c r="BE242"/>
  <c r="BE306"/>
  <c r="BE336"/>
  <c r="BE341"/>
  <c r="BE209"/>
  <c r="J91"/>
  <c r="F120"/>
  <c r="BE131"/>
  <c r="BE173"/>
  <c r="BE247"/>
  <c r="BE153"/>
  <c r="BE146"/>
  <c r="BE203"/>
  <c r="BE280"/>
  <c r="BE192"/>
  <c r="BE285"/>
  <c r="BE300"/>
  <c r="BE141"/>
  <c r="BE168"/>
  <c r="BE260"/>
  <c i="4" r="BK125"/>
  <c r="BK124"/>
  <c r="J124"/>
  <c i="5" r="F92"/>
  <c r="BE144"/>
  <c r="BE157"/>
  <c r="BE261"/>
  <c r="BE335"/>
  <c r="J119"/>
  <c r="BE202"/>
  <c r="BE236"/>
  <c r="BE353"/>
  <c r="J91"/>
  <c r="BE221"/>
  <c r="BE380"/>
  <c r="BE273"/>
  <c r="BE348"/>
  <c r="BE212"/>
  <c r="BE269"/>
  <c r="BE340"/>
  <c r="BE401"/>
  <c r="BE138"/>
  <c r="BE149"/>
  <c r="BE177"/>
  <c r="BE188"/>
  <c r="BE302"/>
  <c r="BE394"/>
  <c r="BE197"/>
  <c r="BE207"/>
  <c r="BE216"/>
  <c r="BE359"/>
  <c r="BE364"/>
  <c r="BE408"/>
  <c r="BE288"/>
  <c r="BE329"/>
  <c r="E115"/>
  <c r="BE323"/>
  <c r="BE369"/>
  <c r="BE374"/>
  <c r="BE387"/>
  <c r="BE415"/>
  <c r="BE183"/>
  <c r="BE226"/>
  <c r="BE317"/>
  <c r="BE128"/>
  <c r="BE171"/>
  <c r="BE283"/>
  <c r="BE133"/>
  <c r="BE192"/>
  <c r="J122"/>
  <c r="BE277"/>
  <c r="BE312"/>
  <c r="F91"/>
  <c r="BE253"/>
  <c r="BE296"/>
  <c r="BE165"/>
  <c r="BE247"/>
  <c r="BE307"/>
  <c i="4" r="J91"/>
  <c r="F121"/>
  <c r="BE276"/>
  <c r="BE321"/>
  <c r="BE351"/>
  <c r="BE356"/>
  <c r="BE378"/>
  <c r="BE401"/>
  <c r="BE262"/>
  <c r="BE346"/>
  <c r="BE410"/>
  <c r="J89"/>
  <c r="J121"/>
  <c r="BE270"/>
  <c r="BE341"/>
  <c r="BE385"/>
  <c r="BE229"/>
  <c r="BE247"/>
  <c r="BE295"/>
  <c r="BE392"/>
  <c r="BE137"/>
  <c r="BE152"/>
  <c r="BE185"/>
  <c r="BE282"/>
  <c r="BE417"/>
  <c i="3" r="J124"/>
  <c r="J98"/>
  <c i="4" r="BE142"/>
  <c r="BE209"/>
  <c r="BE305"/>
  <c r="BE361"/>
  <c r="BE367"/>
  <c r="BE372"/>
  <c r="BE179"/>
  <c r="BE266"/>
  <c r="BE310"/>
  <c r="BE202"/>
  <c r="BE290"/>
  <c r="BE315"/>
  <c r="BE300"/>
  <c r="F91"/>
  <c r="BE132"/>
  <c r="BE147"/>
  <c r="BE219"/>
  <c i="3" r="J186"/>
  <c r="J102"/>
  <c i="4" r="E114"/>
  <c r="BE127"/>
  <c r="BE158"/>
  <c r="BE163"/>
  <c r="BE171"/>
  <c r="BE191"/>
  <c r="BE240"/>
  <c r="BE253"/>
  <c r="BE214"/>
  <c r="BE332"/>
  <c r="BE197"/>
  <c r="BE327"/>
  <c i="3" r="BE142"/>
  <c r="BE150"/>
  <c r="BE165"/>
  <c i="2" r="J120"/>
  <c r="J97"/>
  <c i="3" r="E112"/>
  <c r="J92"/>
  <c r="F119"/>
  <c r="BE170"/>
  <c i="2" r="J122"/>
  <c r="J99"/>
  <c i="3" r="F118"/>
  <c r="BE179"/>
  <c r="BE129"/>
  <c r="BE193"/>
  <c r="BE175"/>
  <c r="BE156"/>
  <c r="BE187"/>
  <c r="BE125"/>
  <c r="BE161"/>
  <c r="J89"/>
  <c r="J91"/>
  <c r="BE146"/>
  <c r="BE133"/>
  <c r="BE138"/>
  <c i="2" r="BE177"/>
  <c i="1" r="AW95"/>
  <c i="2" r="BE167"/>
  <c i="1" r="BA95"/>
  <c r="BD95"/>
  <c i="2" r="J91"/>
  <c r="J92"/>
  <c r="F115"/>
  <c r="F116"/>
  <c r="BE147"/>
  <c r="BE152"/>
  <c r="BE162"/>
  <c i="1" r="BB95"/>
  <c i="2" r="BE187"/>
  <c r="BE172"/>
  <c r="BE157"/>
  <c r="BE182"/>
  <c r="E85"/>
  <c r="BE123"/>
  <c r="BE142"/>
  <c i="1" r="BC95"/>
  <c i="3" r="J34"/>
  <c i="1" r="AW96"/>
  <c i="6" r="J34"/>
  <c i="1" r="AW99"/>
  <c i="7" r="F36"/>
  <c i="1" r="BC100"/>
  <c i="4" r="F36"/>
  <c i="1" r="BC97"/>
  <c i="3" r="F36"/>
  <c i="1" r="BC96"/>
  <c i="6" r="F34"/>
  <c i="1" r="BA99"/>
  <c i="7" r="F34"/>
  <c i="1" r="BA100"/>
  <c i="4" r="F35"/>
  <c i="1" r="BB97"/>
  <c i="5" r="F35"/>
  <c i="1" r="BB98"/>
  <c i="5" r="F37"/>
  <c i="1" r="BD98"/>
  <c i="2" r="J30"/>
  <c i="5" r="F34"/>
  <c i="1" r="BA98"/>
  <c i="3" r="F34"/>
  <c i="1" r="BA96"/>
  <c i="4" r="J30"/>
  <c i="6" r="F37"/>
  <c i="1" r="BD99"/>
  <c i="7" r="J34"/>
  <c i="1" r="AW100"/>
  <c i="3" r="F37"/>
  <c i="1" r="BD96"/>
  <c i="6" r="F36"/>
  <c i="1" r="BC99"/>
  <c i="7" r="F37"/>
  <c i="1" r="BD100"/>
  <c i="4" r="J34"/>
  <c i="1" r="AW97"/>
  <c i="5" r="J34"/>
  <c i="1" r="AW98"/>
  <c i="4" r="F34"/>
  <c i="1" r="BA97"/>
  <c i="3" r="F35"/>
  <c i="1" r="BB96"/>
  <c i="6" r="F35"/>
  <c i="1" r="BB99"/>
  <c i="7" r="F35"/>
  <c i="1" r="BB100"/>
  <c i="4" r="F37"/>
  <c i="1" r="BD97"/>
  <c i="5" r="F36"/>
  <c i="1" r="BC98"/>
  <c i="6" l="1" r="T124"/>
  <c r="T123"/>
  <c i="5" r="R126"/>
  <c r="R125"/>
  <c i="3" r="BK123"/>
  <c r="J123"/>
  <c r="J97"/>
  <c i="6" r="R124"/>
  <c r="R123"/>
  <c i="5" r="P126"/>
  <c r="P125"/>
  <c i="1" r="AU98"/>
  <c i="4" r="T125"/>
  <c r="T124"/>
  <c i="6" r="P124"/>
  <c r="P123"/>
  <c i="1" r="AU99"/>
  <c i="5" r="T126"/>
  <c r="T125"/>
  <c i="3" r="R122"/>
  <c i="6" r="BK124"/>
  <c r="J124"/>
  <c r="J97"/>
  <c i="7" r="BK117"/>
  <c r="J117"/>
  <c r="J96"/>
  <c i="6" r="BK123"/>
  <c r="J123"/>
  <c r="J96"/>
  <c i="5" r="J126"/>
  <c r="J97"/>
  <c i="1" r="AG97"/>
  <c i="4" r="J96"/>
  <c r="J125"/>
  <c r="J97"/>
  <c i="1" r="AG95"/>
  <c i="3" r="F33"/>
  <c i="1" r="AZ96"/>
  <c i="6" r="J33"/>
  <c i="1" r="AV99"/>
  <c r="AT99"/>
  <c i="2" r="F33"/>
  <c i="1" r="AZ95"/>
  <c r="BC94"/>
  <c r="W32"/>
  <c r="BD94"/>
  <c r="W33"/>
  <c i="4" r="F33"/>
  <c i="1" r="AZ97"/>
  <c i="2" r="J33"/>
  <c i="1" r="AV95"/>
  <c r="AT95"/>
  <c r="AN95"/>
  <c i="7" r="F33"/>
  <c i="1" r="AZ100"/>
  <c i="3" r="J33"/>
  <c i="1" r="AV96"/>
  <c r="AT96"/>
  <c r="BB94"/>
  <c r="W31"/>
  <c i="4" r="J33"/>
  <c i="1" r="AV97"/>
  <c r="AT97"/>
  <c r="AN97"/>
  <c i="5" r="F33"/>
  <c i="1" r="AZ98"/>
  <c i="5" r="J33"/>
  <c i="1" r="AV98"/>
  <c r="AT98"/>
  <c i="5" r="J30"/>
  <c i="1" r="AG98"/>
  <c i="6" r="F33"/>
  <c i="1" r="AZ99"/>
  <c i="7" r="J33"/>
  <c i="1" r="AV100"/>
  <c r="AT100"/>
  <c r="BA94"/>
  <c r="W30"/>
  <c i="3" l="1" r="BK122"/>
  <c r="J122"/>
  <c i="1" r="AN98"/>
  <c i="5" r="J39"/>
  <c i="4" r="J39"/>
  <c i="2" r="J39"/>
  <c i="1" r="AU94"/>
  <c i="3" r="J30"/>
  <c i="1" r="AG96"/>
  <c i="6" r="J30"/>
  <c i="1" r="AG99"/>
  <c r="AN99"/>
  <c r="AW94"/>
  <c r="AK30"/>
  <c i="7" r="J30"/>
  <c i="1" r="AG100"/>
  <c r="AX94"/>
  <c r="AZ94"/>
  <c r="W29"/>
  <c r="AY94"/>
  <c i="7" l="1" r="J39"/>
  <c i="3" r="J39"/>
  <c r="J96"/>
  <c i="6" r="J39"/>
  <c i="1" r="AN96"/>
  <c r="AN100"/>
  <c r="AG94"/>
  <c r="AK26"/>
  <c r="AV94"/>
  <c r="AK29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<sst xmlns="http://schemas.openxmlformats.org/spreadsheetml/2006/main">
  <si>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</si>
  <si>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</si>
  <si>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</si>
  <si>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</si>
  <si>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{ab0f4cfb-6345-419d-b4b3-f8e04fba5c3e}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</si>
  <si>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</si>
  <si>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</si>
  <si>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</si>
  <si>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</si>
  <si>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</si>
  <si>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</si>
  <si>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</si>
  <si>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</si>
  <si>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</si>
  <si>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21_P024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</si>
  <si>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</si>
  <si>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</si>
  <si>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v obci Krašovice</t>
  </si>
  <si>
    <t>KSO:</t>
  </si>
  <si>
    <t>CC-CZ:</t>
  </si>
  <si>
    <t>Místo:</t>
  </si>
  <si>
    <t>Krašovice</t>
  </si>
  <si>
    <t>Datum:</t>
  </si>
  <si>
    <t>14. 9. 2022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</si>
  <si>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</si>
  <si>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</si>
  <si>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</si>
  <si>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</si>
  <si>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</si>
  <si>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</si>
  <si>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</si>
  <si>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</si>
  <si>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</si>
  <si>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06324827</t>
  </si>
  <si>
    <t xml:space="preserve">DRS stavební s.r.o. </t>
  </si>
  <si>
    <t>CZ06324827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</si>
  <si>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</si>
  <si>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</si>
  <si>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</si>
  <si>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</si>
  <si>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</si>
  <si>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</si>
  <si>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</si>
  <si>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</si>
  <si>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</si>
  <si>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</si>
  <si>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</si>
  <si>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</si>
  <si>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</si>
  <si>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</si>
  <si>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</si>
  <si>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</si>
  <si>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</si>
  <si>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</si>
  <si>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</si>
  <si>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</si>
  <si>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</si>
  <si>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</si>
  <si>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</si>
  <si>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</si>
  <si>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</si>
  <si>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</si>
  <si>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</si>
  <si>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</si>
  <si>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</si>
  <si>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</si>
  <si>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</si>
  <si>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</si>
  <si>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</si>
  <si>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</si>
  <si>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</si>
  <si>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</si>
  <si>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</si>
  <si>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</si>
  <si>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</si>
  <si>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</si>
  <si>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</si>
  <si>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</si>
  <si>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</si>
  <si>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</si>
  <si>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</si>
  <si>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</si>
  <si>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DZ</t>
  </si>
  <si>
    <t>Dopravní značení</t>
  </si>
  <si>
    <t>STA</t>
  </si>
  <si>
    <t>1</t>
  </si>
  <si>
    <t>{312e1d9d-6796-4b60-b031-b7ce9efd34ba}</t>
  </si>
  <si>
    <t>2</t>
  </si>
  <si>
    <t>CHR</t>
  </si>
  <si>
    <t>Chránička</t>
  </si>
  <si>
    <t>{96d20e27-1e8c-4724-a26c-b200d44b276c}</t>
  </si>
  <si>
    <t>SO 101</t>
  </si>
  <si>
    <t>Komunikace</t>
  </si>
  <si>
    <t>{f4159f84-5b03-4515-be81-485f19b0da01}</t>
  </si>
  <si>
    <t>SO 102</t>
  </si>
  <si>
    <t>{5fe85b6b-b807-48cb-afbb-094fd654133c}</t>
  </si>
  <si>
    <t>SO 110</t>
  </si>
  <si>
    <t>Chodník</t>
  </si>
  <si>
    <t>{8082d7a6-c403-44d5-be2c-9675ee694731}</t>
  </si>
  <si>
    <t>VRN</t>
  </si>
  <si>
    <t>Vedlejší rozpočtové...</t>
  </si>
  <si>
    <t>{d4b9b823-a8da-4932-97cb-2deaf2c22f89}</t>
  </si>
  <si>
    <t>KRYCÍ LIST SOUPISU PRACÍ</t>
  </si>
  <si>
    <t>Objekt:</t>
  </si>
  <si>
    <t>DZ - Dopravní značení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</si>
  <si>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</si>
  <si>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</si>
  <si>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</si>
  <si>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</si>
  <si>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</si>
  <si>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</si>
  <si>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</si>
  <si>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91 - Doplňující konstrukce a práce pozemních komunikací, letišť a ploch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</si>
  <si>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</si>
  <si>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</si>
  <si>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</si>
  <si>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</si>
  <si>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</si>
  <si>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</si>
  <si>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</si>
  <si>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</si>
  <si>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</si>
  <si>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</si>
  <si>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</si>
  <si>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</si>
  <si>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</si>
  <si>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</si>
  <si>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</si>
  <si>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</si>
  <si>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</si>
  <si>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</si>
  <si>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91</t>
  </si>
  <si>
    <t>Doplňující konstrukce a práce pozemních komunikací, letišť a ploch</t>
  </si>
  <si>
    <t>K</t>
  </si>
  <si>
    <t>914111111</t>
  </si>
  <si>
    <t>Montáž svislé dopravní značky základní velikosti do 1 m2 objímkami na sloupky nebo konzoly</t>
  </si>
  <si>
    <t>kus</t>
  </si>
  <si>
    <t>CS ÚRS 2022 02</t>
  </si>
  <si>
    <t>4</t>
  </si>
  <si>
    <t>PP</t>
  </si>
  <si>
    <t>VV</t>
  </si>
  <si>
    <t>IP4b</t>
  </si>
  <si>
    <t>IP5</t>
  </si>
  <si>
    <t>1+1</t>
  </si>
  <si>
    <t>P8</t>
  </si>
  <si>
    <t>P4</t>
  </si>
  <si>
    <t>P2</t>
  </si>
  <si>
    <t>P7</t>
  </si>
  <si>
    <t>B2</t>
  </si>
  <si>
    <t>A6a</t>
  </si>
  <si>
    <t>Součet</t>
  </si>
  <si>
    <t>M</t>
  </si>
  <si>
    <t>Svislé dopravní značení IP4b, (FeZn prolis)</t>
  </si>
  <si>
    <t>8</t>
  </si>
  <si>
    <t>3</t>
  </si>
  <si>
    <t>Svislé dopravní značení IP5, (FeZn prolis)</t>
  </si>
  <si>
    <t>6</t>
  </si>
  <si>
    <t>Svislé dopravní značení P8, (FeZn prolis)</t>
  </si>
  <si>
    <t>5</t>
  </si>
  <si>
    <t>Svislé dopravní značení P4, (FeZn prolis)</t>
  </si>
  <si>
    <t>10</t>
  </si>
  <si>
    <t>Svislé dopravní značení P2, (FeZn prolis)</t>
  </si>
  <si>
    <t>12</t>
  </si>
  <si>
    <t>7</t>
  </si>
  <si>
    <t>Svislé dopravní značení P7, (FeZn prolis)</t>
  </si>
  <si>
    <t>14</t>
  </si>
  <si>
    <t>Svislé dopravní značení B2, (FeZn prolis)</t>
  </si>
  <si>
    <t>16</t>
  </si>
  <si>
    <t>Svislé dopravní značení A6a, (FeZn prolis)</t>
  </si>
  <si>
    <t>18</t>
  </si>
  <si>
    <t>914511112</t>
  </si>
  <si>
    <t>Montáž sloupku dopravních značek délky do 3,5 m do hliníkové patky</t>
  </si>
  <si>
    <t>20</t>
  </si>
  <si>
    <t>Montáž sloupku dopravních značek</t>
  </si>
  <si>
    <t>11</t>
  </si>
  <si>
    <t>40445230</t>
  </si>
  <si>
    <t>sloupek pro dopravní značku Zn D 70mm v 3,5m</t>
  </si>
  <si>
    <t>22</t>
  </si>
  <si>
    <t>CHR - Chránička</t>
  </si>
  <si>
    <t xml:space="preserve">    1 - Zemní práce</t>
  </si>
  <si>
    <t xml:space="preserve">    4 - Vodorovné konstrukce</t>
  </si>
  <si>
    <t xml:space="preserve">    8 - Trubní vedení</t>
  </si>
  <si>
    <t>M - Práce a dodávky M</t>
  </si>
  <si>
    <t xml:space="preserve">    23-M - Montáže potrubí</t>
  </si>
  <si>
    <t>Zemní práce</t>
  </si>
  <si>
    <t>119003131</t>
  </si>
  <si>
    <t>Výstražná páska pro zabezpečení výkopu zřízení</t>
  </si>
  <si>
    <t>m</t>
  </si>
  <si>
    <t>Pomocné konstrukce při zabezpečení výkopu svislé výstražná páska zřízení</t>
  </si>
  <si>
    <t>(1+83+1)*2+2+2</t>
  </si>
  <si>
    <t>119003132</t>
  </si>
  <si>
    <t>Výstražná páska pro zabezpečení výkopu odstranění</t>
  </si>
  <si>
    <t>Pomocné konstrukce při zabezpečení výkopu svislé výstražná páska odstranění</t>
  </si>
  <si>
    <t>460161272</t>
  </si>
  <si>
    <t>Hloubení kabelových rýh ručně š 50 cm hl 80 cm v hornině tř I skupiny 3</t>
  </si>
  <si>
    <t>824205562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</si>
  <si>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</si>
  <si>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Rýha, hl. 0,7 m, š. 0,5 m</t>
  </si>
  <si>
    <t>1+83+1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</si>
  <si>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</si>
  <si>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</si>
  <si>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m3</t>
  </si>
  <si>
    <t>(1+83+1)*0,5*0,2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</si>
  <si>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</si>
  <si>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</t>
  </si>
  <si>
    <t>((1+83+1)*0,5*0,2)*10</t>
  </si>
  <si>
    <t>167151101</t>
  </si>
  <si>
    <t>Nakládání výkopku z hornin třídy těžitelnosti I skupiny 1 až 3 do 100 m3</t>
  </si>
  <si>
    <t>Nakládání, skládání a překládání neulehlého výkopku nebo sypaniny strojně nakládání, množství do 100 m3, z horniny třídy těžitelnosti I, skupiny 1 až 3</t>
  </si>
  <si>
    <t>171201231</t>
  </si>
  <si>
    <t>Poplatek za uložení zeminy a kamení na recyklační skládce (skládkovné) kód odpadu 17 05 04</t>
  </si>
  <si>
    <t>t</t>
  </si>
  <si>
    <t>Poplatek za uložení stavebního odpadu na recyklační skládce (skládkovné) zeminy a kamení zatříděného do Katalogu odpadů pod kódem 17 05 04</t>
  </si>
  <si>
    <t>Bude fakturováno dle dle vážních lístků po odsouhlasení TDI/AD</t>
  </si>
  <si>
    <t>Odpad - zemina</t>
  </si>
  <si>
    <t>((1+83+1)*0,5*0,2)*1,65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</si>
  <si>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</si>
  <si>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</si>
  <si>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</si>
  <si>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(1+83+1)*0,5*0,6</t>
  </si>
  <si>
    <t>460431262</t>
  </si>
  <si>
    <t>Zásyp kabelových rýh ručně se zhutněním š 50 cm hl 60 cm z horniny tř I skupiny 3</t>
  </si>
  <si>
    <t>1192763875</t>
  </si>
  <si>
    <t>Zásyp kabelových rýh ručně s přemístění sypaniny ze vzdálenosti do 10 m, s uložením výkopku ve vrstvách včetně zhutnění a úpravy povrchu šířky 50 cm hloubky 60 cm z horniny třídy těžitelnosti I skupiny 3</t>
  </si>
  <si>
    <t>460661112</t>
  </si>
  <si>
    <t>Kabelové lože z písku pro kabely nn bez zakrytí š lože přes 35 do 50 cm</t>
  </si>
  <si>
    <t>85052771</t>
  </si>
  <si>
    <t>Kabelové lože z písku včetně podsypu, zhutnění a urovnání povrchu pro kabely nn bez zakrytí, šířky přes 35 do 50 cm</t>
  </si>
  <si>
    <t>Vodorovné konstrukce</t>
  </si>
  <si>
    <t>451573111</t>
  </si>
  <si>
    <t>Lože pod potrubí otevřený výkop ze štěrkopísku</t>
  </si>
  <si>
    <t>28</t>
  </si>
  <si>
    <t>Lože pod potrubí, stoky a drobné objekty v otevřeném výkopu z písku a štěrkopísku do 63 mm</t>
  </si>
  <si>
    <t>(1+83+1)*1,0*0,1</t>
  </si>
  <si>
    <t>Trubní vedení</t>
  </si>
  <si>
    <t>899721111</t>
  </si>
  <si>
    <t>Signalizační vodič DN do 150 mm na potrubí</t>
  </si>
  <si>
    <t>30</t>
  </si>
  <si>
    <t>Signalizační vodič na potrubí DN do 150 mm</t>
  </si>
  <si>
    <t>13</t>
  </si>
  <si>
    <t>899722113</t>
  </si>
  <si>
    <t>Krytí potrubí z plastů výstražnou fólií z PVC 34cm</t>
  </si>
  <si>
    <t>32</t>
  </si>
  <si>
    <t>Krytí potrubí z plastů výstražnou fólií z PVC šířky 34 cm</t>
  </si>
  <si>
    <t>chránička HDPE zemní tlustostěnná 40/34mm, včetně zaslepení.</t>
  </si>
  <si>
    <t>Barva vnějšího pláště RAL 6037 nebo RAL 6017 nebo blízká čistě zelená.</t>
  </si>
  <si>
    <t>Práce a dodávky M</t>
  </si>
  <si>
    <t>23-M</t>
  </si>
  <si>
    <t>Montáže potrubí</t>
  </si>
  <si>
    <t>230205031</t>
  </si>
  <si>
    <t>Montáž potrubí plastového svařované na tupo nebo elektrospojkou dn 40 mm en 3,7 mm</t>
  </si>
  <si>
    <t>64</t>
  </si>
  <si>
    <t>34</t>
  </si>
  <si>
    <t>Montáž potrubí PE průměru do 110 mm návin nebo tyč, svařované na tupo nebo elektrospojkou Ø 40, tl. stěny 3,7 mm</t>
  </si>
  <si>
    <t>8501100500</t>
  </si>
  <si>
    <t>Chránička optického kabelu LWL HDPE 40/34 1250 N 40 mm 250 m</t>
  </si>
  <si>
    <t>256</t>
  </si>
  <si>
    <t>36</t>
  </si>
  <si>
    <t>P</t>
  </si>
  <si>
    <t>Poznámka k položce:_x000d_
Poznámka k položce: materiál: HDPE , mechanická odolnost: 1250 N , délka: 250 m hladká, vnitřní rýhovaný povrch, vysoká mechanická odolnost, bezhalogenová, mechanická odolnost 1 250 N, délka 250 m, materiál HDPE, barva černá, vnější průměr 40 mm, vnitřní průměr 34 mm</t>
  </si>
  <si>
    <t>(1+83+1)*1,1</t>
  </si>
  <si>
    <t>SO 101 - Komunikace</t>
  </si>
  <si>
    <t xml:space="preserve">    11 - Zemní práce - přípravné a přidružené práce</t>
  </si>
  <si>
    <t xml:space="preserve">    2 - Zakládání</t>
  </si>
  <si>
    <t xml:space="preserve">    5 - Komunikace pozemní</t>
  </si>
  <si>
    <t xml:space="preserve">    57 - Kryty pozemních komunikací letišť a ploch z kameniva nebo živičné</t>
  </si>
  <si>
    <t xml:space="preserve">    59 - Kryty pozemních komunikací, letišť a ploch dlážděné</t>
  </si>
  <si>
    <t xml:space="preserve">    998 - Přesun hmot</t>
  </si>
  <si>
    <t>Zemní práce - přípravné a přidružené práce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</si>
  <si>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</si>
  <si>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</si>
  <si>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m2</t>
  </si>
  <si>
    <t xml:space="preserve">Rozebrán stávajících dlažeb </t>
  </si>
  <si>
    <t>31,7+6,2+9,5</t>
  </si>
  <si>
    <t>113107153</t>
  </si>
  <si>
    <t>Odstranění podkladů nebo krytů strojně plochy jednotlivě přes 50 m2 do 200 m2 s přemístěním hmot na skládku na vzdálenost do 20 m nebo s naložením na dopravní prostředek z kameniva těženého, o tl. vrstvy přes 200 do 300 mm</t>
  </si>
  <si>
    <t>Odstranění kameniva pod stávajícím asfaltovým krytem</t>
  </si>
  <si>
    <t>542,7</t>
  </si>
  <si>
    <t>113107312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</si>
  <si>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</si>
  <si>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 xml:space="preserve">Odstranění kameniva pod stávající dlažbou 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</si>
  <si>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</si>
  <si>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</si>
  <si>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Frézování stávajícího krytu</t>
  </si>
  <si>
    <t>113202111</t>
  </si>
  <si>
    <t>Vytrhání obrub s vybouráním lože, s přemístěním hmot na skládku na vzdálenost do 3 m nebo s naložením na dopravní prostředek z krajníků nebo obrubníků stojatých</t>
  </si>
  <si>
    <t>Odstranění stávajících obrubníků</t>
  </si>
  <si>
    <t>0,9+12</t>
  </si>
  <si>
    <t>122252203</t>
  </si>
  <si>
    <t>Odkopávky a prokopávky nezapažené pro silnice a dálnice strojně v hornině třídy těžitelnosti I do 100 m3</t>
  </si>
  <si>
    <t>Odkopávky pro komnikaci</t>
  </si>
  <si>
    <t>(261,61+217,99)*0,07</t>
  </si>
  <si>
    <t>(0,8*0,8*1,3)*5</t>
  </si>
  <si>
    <t>132151101</t>
  </si>
  <si>
    <t>Hloubení nezapažených rýh šířky do 800 mm strojně s urovnáním dna do předepsaného profilu a spádu v hornině třídy těžitelnosti I skupiny 1 a 2 do 20 m3</t>
  </si>
  <si>
    <t>Hloubení rýh pro trativody</t>
  </si>
  <si>
    <t>(100,56+93,9)*0,45*0,5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</si>
  <si>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</si>
  <si>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((261,61+217,99)*0,07)*10</t>
  </si>
  <si>
    <t>((0,8*0,8*1,3)*5)*10</t>
  </si>
  <si>
    <t>((100,56+93,9)*0,45*0,5)*10</t>
  </si>
  <si>
    <t>122252204.S</t>
  </si>
  <si>
    <t>Odkopávky a prokopávky nezapažené pro silnice a dálnice strojně v hornině třídy těžitelnosti I přes 100 do 500 m3</t>
  </si>
  <si>
    <t>CS ÚRS 2022 01</t>
  </si>
  <si>
    <t>bude fakturováno po odsouhlasení TDI/AD</t>
  </si>
  <si>
    <t>AKTIVNÍ ZEMNÍ PLÁŇ</t>
  </si>
  <si>
    <t>((261,61+217,99)*1,05)*0,5</t>
  </si>
  <si>
    <t>162751117.S</t>
  </si>
  <si>
    <t>162751119.S</t>
  </si>
  <si>
    <t>24</t>
  </si>
  <si>
    <t>(((261,61+217,99)*1,05)*0,5)*10</t>
  </si>
  <si>
    <t>171101103</t>
  </si>
  <si>
    <t>Uložení sypaniny z hornin soudržných do násypů zhutněných do 100 % PS</t>
  </si>
  <si>
    <t>26</t>
  </si>
  <si>
    <t>Dosypání kolem obrubníků</t>
  </si>
  <si>
    <t>(26,53+0,76+1,4+33,26+14,52+7,8+2,9)*0,022</t>
  </si>
  <si>
    <t>181152302</t>
  </si>
  <si>
    <t>Úprava pláně na stavbách silnic a dálnic strojně v zářezech mimo skalních se zhutněním</t>
  </si>
  <si>
    <t>(261,61+217,99)*1,05</t>
  </si>
  <si>
    <t>Vjezd</t>
  </si>
  <si>
    <t>4,53+7,05+12,48</t>
  </si>
  <si>
    <t>919735112</t>
  </si>
  <si>
    <t>Řezání stávajícího živičného krytu nebo podkladu hloubky přes 50 do 100 mm</t>
  </si>
  <si>
    <t>Řezání stávajícího živičného krytu</t>
  </si>
  <si>
    <t>5,32+12,1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</si>
  <si>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</si>
  <si>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</si>
  <si>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Odstranění stávajícího odvodňovaícho žlabu</t>
  </si>
  <si>
    <t>34,95</t>
  </si>
  <si>
    <t>17</t>
  </si>
  <si>
    <t>997006512</t>
  </si>
  <si>
    <t>Vodorovná doprava suti na skládku s naložením na dopravní prostředek a složením přes 100 m do 1 km</t>
  </si>
  <si>
    <t>bude fakturováno dle skutečnosti po odsouhlasení TDI</t>
  </si>
  <si>
    <t>odpad-beton</t>
  </si>
  <si>
    <t>12,324+2,645+0,572</t>
  </si>
  <si>
    <t>odpad-asfalt</t>
  </si>
  <si>
    <t>138,931</t>
  </si>
  <si>
    <t>odpad-kamenivo</t>
  </si>
  <si>
    <t>271,35+14,22</t>
  </si>
  <si>
    <t>997211519</t>
  </si>
  <si>
    <t>Vodorovná doprava suti nebo vybouraných hmot suti se složením a hrubým urovnáním, na vzdálenost Příplatek k ceně za každý další i započatý 1 km přes 1 km</t>
  </si>
  <si>
    <t>Poznámka k položce:_x000d_
Poznámka k položce: Poznámka k položce: Doprava bude na skládku vybranou zhotovitelem.</t>
  </si>
  <si>
    <t>19</t>
  </si>
  <si>
    <t>997221873.S</t>
  </si>
  <si>
    <t>38</t>
  </si>
  <si>
    <t>odpad-zemina</t>
  </si>
  <si>
    <t>(((261,61+217,99)*1,05)*0,5)*1,65</t>
  </si>
  <si>
    <t>997221861</t>
  </si>
  <si>
    <t>Poplatek za uložení stavebního odpadu na recyklační skládce (skládkovné) z prostého betonu zatříděného do Katalogu odpadů pod kódem 17 01 01</t>
  </si>
  <si>
    <t>40</t>
  </si>
  <si>
    <t>997221873</t>
  </si>
  <si>
    <t>42</t>
  </si>
  <si>
    <t>(33,572-1,918)*1,65</t>
  </si>
  <si>
    <t>Zakládání</t>
  </si>
  <si>
    <t>211971110</t>
  </si>
  <si>
    <t>Zřízení opláštění výplně z geotextilie odvodňovacích žeber nebo trativodů v rýze nebo zářezu se stěnami šikmými o sklonu do 1:2</t>
  </si>
  <si>
    <t>44</t>
  </si>
  <si>
    <t>(100,56+93,9)*0,5</t>
  </si>
  <si>
    <t>23</t>
  </si>
  <si>
    <t>69311080</t>
  </si>
  <si>
    <t>geotextilie netkaná separační, ochranná, filtrační, drenážní PES 200g/m2</t>
  </si>
  <si>
    <t>46</t>
  </si>
  <si>
    <t>212752701</t>
  </si>
  <si>
    <t>Trativody z drenážních trubek pro liniové stavby a komunikace se zřízením štěrkového lože pod trubky a s jejich obsypem v otevřeném výkopu trubka tunelová jednovrstvá PVC-U SN 4 perforace 220° DN 100</t>
  </si>
  <si>
    <t>48</t>
  </si>
  <si>
    <t>100,56+93,9</t>
  </si>
  <si>
    <t>Komunikace pozemní</t>
  </si>
  <si>
    <t>57</t>
  </si>
  <si>
    <t>Kryty pozemních komunikací letišť a ploch z kameniva nebo živičné</t>
  </si>
  <si>
    <t>25</t>
  </si>
  <si>
    <t>564671111.S</t>
  </si>
  <si>
    <t>Podklad z kameniva hrubého drceného vel. 63-125 mm, s rozprostřením a zhutněním, po zhutnění tl. 250 mm</t>
  </si>
  <si>
    <t>CS ÚRS 2021 01</t>
  </si>
  <si>
    <t>50</t>
  </si>
  <si>
    <t>((261,61+217,99)*1,05)*2</t>
  </si>
  <si>
    <t>564861111</t>
  </si>
  <si>
    <t>Podklad ze štěrkodrti ŠD s rozprostřením a zhutněním plochy přes 100 m2, po zhutnění tl. 200 mm</t>
  </si>
  <si>
    <t>52</t>
  </si>
  <si>
    <t>ŠDa</t>
  </si>
  <si>
    <t>Vjezdy</t>
  </si>
  <si>
    <t>(4,53+7,05+12,48)*1,05</t>
  </si>
  <si>
    <t>27</t>
  </si>
  <si>
    <t>564952111</t>
  </si>
  <si>
    <t>Podklad z mechanicky zpevněného kameniva MZK (minerální beton) s rozprostřením a s hutněním, po zhutnění tl. 150 mm</t>
  </si>
  <si>
    <t>54</t>
  </si>
  <si>
    <t>MZK</t>
  </si>
  <si>
    <t>(261,61+217,99)*1,025</t>
  </si>
  <si>
    <t>565165121</t>
  </si>
  <si>
    <t>Asfaltový beton vrstva podkladní ACP 16 (obalované kamenivo střednězrnné - OKS) s rozprostřením a zhutněním v pruhu šířky přes 3 m, po zhutnění tl. 80 mm</t>
  </si>
  <si>
    <t>56</t>
  </si>
  <si>
    <t>ACP 16+</t>
  </si>
  <si>
    <t>261,61+217,99</t>
  </si>
  <si>
    <t>29</t>
  </si>
  <si>
    <t>573111112</t>
  </si>
  <si>
    <t>Postřik infiltrační PI z asfaltu silničního s posypem kamenivem, v množství 1,00 kg/m2</t>
  </si>
  <si>
    <t>58</t>
  </si>
  <si>
    <t>PI-E 0,70 kg/m2</t>
  </si>
  <si>
    <t>573211107</t>
  </si>
  <si>
    <t>Postřik spojovací PS bez posypu kamenivem z asfaltu silničního, v množství 0,30 kg/m2</t>
  </si>
  <si>
    <t>60</t>
  </si>
  <si>
    <t>PI-S 0,30 kg/m2</t>
  </si>
  <si>
    <t>31</t>
  </si>
  <si>
    <t>577134121</t>
  </si>
  <si>
    <t>Asfaltový beton vrstva obrusná ACO 11 (ABS) s rozprostřením a se zhutněním z nemodifikovaného asfaltu v pruhu šířky přes 3 m tř. I, po zhutnění tl. 40 mm</t>
  </si>
  <si>
    <t>62</t>
  </si>
  <si>
    <t>ACO 11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</si>
  <si>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</si>
  <si>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</si>
  <si>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Styčná spára napojení nového živičného povrchu na stávající</t>
  </si>
  <si>
    <t>12,08+5,33</t>
  </si>
  <si>
    <t>59</t>
  </si>
  <si>
    <t>Kryty pozemních komunikací, letišť a ploch dlážděné</t>
  </si>
  <si>
    <t>33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</si>
  <si>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</si>
  <si>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</t>
  </si>
  <si>
    <t>66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</si>
  <si>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</si>
  <si>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dlažba tvar obdélník betonová 200x100x80mm přírodní</t>
  </si>
  <si>
    <t>59245020</t>
  </si>
  <si>
    <t>68</t>
  </si>
  <si>
    <t>(4,53+7,05+12,48)*1,02</t>
  </si>
  <si>
    <t>35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</si>
  <si>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</si>
  <si>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</si>
  <si>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70</t>
  </si>
  <si>
    <t>obrubník betonový silniční 1000x150x250mm</t>
  </si>
  <si>
    <t>26,53+0,76+1,4+33,26+14,52+7,8+2,9</t>
  </si>
  <si>
    <t>obrubník betonový silniční přechodový 1000x150x150-250mm</t>
  </si>
  <si>
    <t>2+2+2+2</t>
  </si>
  <si>
    <t>obrubník betonový silniční nájezdový 1000x150x150mm</t>
  </si>
  <si>
    <t>5,5+5+3,5+4</t>
  </si>
  <si>
    <t>59217031</t>
  </si>
  <si>
    <t>72</t>
  </si>
  <si>
    <t>37</t>
  </si>
  <si>
    <t>59217030</t>
  </si>
  <si>
    <t>74</t>
  </si>
  <si>
    <t>59217029</t>
  </si>
  <si>
    <t>76</t>
  </si>
  <si>
    <t>39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</si>
  <si>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</si>
  <si>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</si>
  <si>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78</t>
  </si>
  <si>
    <t>obrubník betonový chodníkový 1000x80x250mm</t>
  </si>
  <si>
    <t>0,73+0,92+4,25+2,92</t>
  </si>
  <si>
    <t>59217016</t>
  </si>
  <si>
    <t>80</t>
  </si>
  <si>
    <t>41</t>
  </si>
  <si>
    <t>890211851</t>
  </si>
  <si>
    <t>Bourání šachet a jímek strojně velikosti obestavěného prostoru do 1,5 m3 z prostého betonu</t>
  </si>
  <si>
    <t>82</t>
  </si>
  <si>
    <t>Vybourání stávajících UV</t>
  </si>
  <si>
    <t>(0,5*0,5*1,3)*1</t>
  </si>
  <si>
    <t>UV</t>
  </si>
  <si>
    <t>D+M Uliční vpusti (navrtávka, UV, potrubí KG DN 150, výkop, obsyp pískem, zásyp)</t>
  </si>
  <si>
    <t>kpl</t>
  </si>
  <si>
    <t>84</t>
  </si>
  <si>
    <t>UV1-UV5</t>
  </si>
  <si>
    <t>998</t>
  </si>
  <si>
    <t>Přesun hmot</t>
  </si>
  <si>
    <t>43</t>
  </si>
  <si>
    <t>998223011</t>
  </si>
  <si>
    <t>Přesun hmot pro pozemní komunikace s krytem dlážděným dopravní vzdálenost do 200 m jakékoliv délky objektu</t>
  </si>
  <si>
    <t>86</t>
  </si>
  <si>
    <t>Dlažba+drť</t>
  </si>
  <si>
    <t>2,493+4,319</t>
  </si>
  <si>
    <t>Obrubníky+beton</t>
  </si>
  <si>
    <t>17,587+6,974+0,525+0,869+1,142+0,397</t>
  </si>
  <si>
    <t>998223095</t>
  </si>
  <si>
    <t>Přesun hmot pro pozemní komunikace s krytem dlážděným Příplatek k ceně za zvětšený přesun přes vymezenou největší dopravní vzdálenost za každých dalších 5000 m přes 5000 m</t>
  </si>
  <si>
    <t>88</t>
  </si>
  <si>
    <t>(2,493+4,319)*4</t>
  </si>
  <si>
    <t>(17,587+6,974+0,525+0,869+1,142+0,397)*4</t>
  </si>
  <si>
    <t>45</t>
  </si>
  <si>
    <t>998225111</t>
  </si>
  <si>
    <t>Přesun hmot pro komunikace s krytem z kameniva, monolitickým betonovým nebo živičným dopravní vzdálenost do 200 m jakékoliv délky objektu</t>
  </si>
  <si>
    <t>90</t>
  </si>
  <si>
    <t>182,822</t>
  </si>
  <si>
    <t>ŠD</t>
  </si>
  <si>
    <t>243,268</t>
  </si>
  <si>
    <t>Asfalt+postřik</t>
  </si>
  <si>
    <t>101,196+2,882+0,149+49,749+0,011</t>
  </si>
  <si>
    <t>998225195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</si>
  <si>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</si>
  <si>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92</t>
  </si>
  <si>
    <t>182,822*4</t>
  </si>
  <si>
    <t>243,268*4</t>
  </si>
  <si>
    <t>(101,196+2,882+0,149+49,749+0,011)*4</t>
  </si>
  <si>
    <t>47</t>
  </si>
  <si>
    <t>998225111.S</t>
  </si>
  <si>
    <t>Přesun hmot pro pozemní komunikace s krytem z kamene, monolitickým betonovým nebo živičným</t>
  </si>
  <si>
    <t>94</t>
  </si>
  <si>
    <t>kamenivo</t>
  </si>
  <si>
    <t>484,343</t>
  </si>
  <si>
    <t>998225195.S</t>
  </si>
  <si>
    <t>Příplatek k přesunu hmot pro pozemní komunikace s krytem z kamene, živičným, betonovým ZKD 5000 m</t>
  </si>
  <si>
    <t>96</t>
  </si>
  <si>
    <t>484,343*4</t>
  </si>
  <si>
    <t>SO 102 - Komunikace</t>
  </si>
  <si>
    <t xml:space="preserve">    56 - Podkladní vrstvy komunikací, letišť a ploch</t>
  </si>
  <si>
    <t>128,07</t>
  </si>
  <si>
    <t>113154124</t>
  </si>
  <si>
    <t>Frézování živičného podkladu nebo krytu s naložením na dopravní prostředek plochy do 500 m2 bez překážek v trase pruhu šířky přes 0,5 m do 1 m, tloušťky vrstvy 100 mm</t>
  </si>
  <si>
    <t>Odkopávky</t>
  </si>
  <si>
    <t>122,82*1,05*0,05</t>
  </si>
  <si>
    <t>(0,8*0,8*1,3)*2</t>
  </si>
  <si>
    <t>(21,5+24,25)*0,45*0,5</t>
  </si>
  <si>
    <t>(122,82*1,05*0,05)*10</t>
  </si>
  <si>
    <t>((0,8*0,8*1,3)*2)*10</t>
  </si>
  <si>
    <t>((21,5+24,25)*0,45*0,5)*10</t>
  </si>
  <si>
    <t>122252203.S</t>
  </si>
  <si>
    <t>(122,82*1,05)*0,5</t>
  </si>
  <si>
    <t>((122,82*1,05)*0,5)*10</t>
  </si>
  <si>
    <t>32,1*0,022</t>
  </si>
  <si>
    <t>122,82*1,05</t>
  </si>
  <si>
    <t>181351103</t>
  </si>
  <si>
    <t>Rozprostření a urovnání ornice v rovině nebo ve svahu sklonu do 1:5 strojně při souvislé ploše přes 100 do 500 m2, tl. vrstvy do 200 mm</t>
  </si>
  <si>
    <t xml:space="preserve">Rozprostření ornice </t>
  </si>
  <si>
    <t>5,55+4+2,3</t>
  </si>
  <si>
    <t>181411131</t>
  </si>
  <si>
    <t>Založení trávníku na půdě předem připravené plochy do 1000 m2 výsevem včetně utažení parkového v rovině nebo na svahu do 1:5</t>
  </si>
  <si>
    <t xml:space="preserve">Založení parkového trávníku </t>
  </si>
  <si>
    <t>00572470</t>
  </si>
  <si>
    <t>osivo směs travní univerzál</t>
  </si>
  <si>
    <t>kg</t>
  </si>
  <si>
    <t>(5,55+4+2,3)*3,5/100</t>
  </si>
  <si>
    <t>185804215</t>
  </si>
  <si>
    <t>Vypletí v rovině nebo na svahu do 1:5 trávníku po výsevu</t>
  </si>
  <si>
    <t>Vypletí záhonu trávníku po výsevu</t>
  </si>
  <si>
    <t>185804312</t>
  </si>
  <si>
    <t>Zalití rostlin vodou plochy záhonů jednotlivě přes 20 m2</t>
  </si>
  <si>
    <t>0,5</t>
  </si>
  <si>
    <t>10364101</t>
  </si>
  <si>
    <t xml:space="preserve">zemina pro terénní úpravy -  ornice</t>
  </si>
  <si>
    <t>(5,55+4+2,3)*0,1*1,65</t>
  </si>
  <si>
    <t>3,27</t>
  </si>
  <si>
    <t>64,035</t>
  </si>
  <si>
    <t>29,456</t>
  </si>
  <si>
    <t>0,572+8,7</t>
  </si>
  <si>
    <t>odpad - zemina</t>
  </si>
  <si>
    <t>(8,112+10,294-0,706)*1,65</t>
  </si>
  <si>
    <t>((122,82*1,05)*0,5)*1,65</t>
  </si>
  <si>
    <t>(21,5+24,25)*0,5</t>
  </si>
  <si>
    <t>21,5+24,25</t>
  </si>
  <si>
    <t>Podkladní vrstvy komunikací, letišť a ploch</t>
  </si>
  <si>
    <t>1,73+20,05</t>
  </si>
  <si>
    <t>564851111</t>
  </si>
  <si>
    <t>Podklad ze štěrkodrti ŠD s rozprostřením a zhutněním plochy přes 100 m2, po zhutnění tl. 150 mm</t>
  </si>
  <si>
    <t>122,82*1,025</t>
  </si>
  <si>
    <t>ŠDb</t>
  </si>
  <si>
    <t>(122,82*1,05)*2</t>
  </si>
  <si>
    <t>565155121</t>
  </si>
  <si>
    <t>Asfaltový beton vrstva podkladní ACP 16 (obalované kamenivo střednězrnné - OKS) s rozprostřením a zhutněním v pruhu šířky přes 3 m, po zhutnění tl. 70 mm</t>
  </si>
  <si>
    <t>122,82</t>
  </si>
  <si>
    <t>573231106</t>
  </si>
  <si>
    <t>Postřik spojovací PS bez posypu kamenivem ze silniční emulze, v množství 0,30 kg/m2</t>
  </si>
  <si>
    <t>PS-EP 0,30 kg/m2</t>
  </si>
  <si>
    <t>pod ACO 11</t>
  </si>
  <si>
    <t>3,27+17,74</t>
  </si>
  <si>
    <t>(1,73+20,05)*1,02</t>
  </si>
  <si>
    <t>Osazení silničního obrubníku betonového stojatého s boční opěrou do lože z betonu prostého</t>
  </si>
  <si>
    <t>3,3+4,6+6,25+10,95</t>
  </si>
  <si>
    <t>1+2+1+1+2</t>
  </si>
  <si>
    <t>966008213</t>
  </si>
  <si>
    <t>Bourání odvodňovacího žlabu s odklizením a uložením vybouraného materiálu na skládku na vzdálenost do 10 m nebo s naložením na dopravní prostředek z betonových příkopových tvárnic nebo desek šířky přes 800 do 1 200 mm</t>
  </si>
  <si>
    <t>vybourání stávajícího odvodňovacího žlabu</t>
  </si>
  <si>
    <t>14,5</t>
  </si>
  <si>
    <t>899331111</t>
  </si>
  <si>
    <t>Výšková úprava uličního vstupu nebo vpusti do 200 mm zvýšením poklopu</t>
  </si>
  <si>
    <t>poklop</t>
  </si>
  <si>
    <t>UV7-UV6</t>
  </si>
  <si>
    <t>2,257+3,91</t>
  </si>
  <si>
    <t>4,988+2,008+0,46</t>
  </si>
  <si>
    <t>(2,257+3,91)*4</t>
  </si>
  <si>
    <t>(4,988+2,008+0,46)*4</t>
  </si>
  <si>
    <t>10,019+87,924</t>
  </si>
  <si>
    <t>22,676+0,738+12,74+0,038+0,013</t>
  </si>
  <si>
    <t>(10,019+87,924)*4</t>
  </si>
  <si>
    <t>(22,676+0,738+12,74+0,038+0,013)*4</t>
  </si>
  <si>
    <t>124,035</t>
  </si>
  <si>
    <t>49</t>
  </si>
  <si>
    <t>98</t>
  </si>
  <si>
    <t>124,035*4</t>
  </si>
  <si>
    <t>SO 110 - Chodník</t>
  </si>
  <si>
    <t>Pod stávajícíma zpevněnýma plochama</t>
  </si>
  <si>
    <t>61,49+78,85</t>
  </si>
  <si>
    <t>61,49</t>
  </si>
  <si>
    <t>12,8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</si>
  <si>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</si>
  <si>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</si>
  <si>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Dosypání kolem obrubníku+násyp</t>
  </si>
  <si>
    <t>0,09*82,77</t>
  </si>
  <si>
    <t>(104,81+0,98)*1,1</t>
  </si>
  <si>
    <t>(7,76+2,23)*1,1</t>
  </si>
  <si>
    <t>18,8</t>
  </si>
  <si>
    <t>18,8*3,5/100</t>
  </si>
  <si>
    <t>18,8*0,1*1,65</t>
  </si>
  <si>
    <t>bude fakturováno dle skutečnosti po odsouhlasení AD/TDI</t>
  </si>
  <si>
    <t>odpad - kamenivo</t>
  </si>
  <si>
    <t>42,102</t>
  </si>
  <si>
    <t>odpad - beton</t>
  </si>
  <si>
    <t>2,86+2,624</t>
  </si>
  <si>
    <t>odpad - asfalt</t>
  </si>
  <si>
    <t>14,143</t>
  </si>
  <si>
    <t>997221655</t>
  </si>
  <si>
    <t>Poplatek za uložení stavebního odpadu na skládce (skládkovné) zeminy a kamení zatříděného do Katalogu odpadů pod kódem 17 05 04</t>
  </si>
  <si>
    <t>104,81</t>
  </si>
  <si>
    <t>0,98</t>
  </si>
  <si>
    <t>7,76</t>
  </si>
  <si>
    <t>2,23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</si>
  <si>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</si>
  <si>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</si>
  <si>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</si>
  <si>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dlažba tvar obdélník betonová 200x100x60mm přírodní</t>
  </si>
  <si>
    <t>dlažba tvar obdélník betonová pro nevidomé 200x100x60mm barevná</t>
  </si>
  <si>
    <t>59245018</t>
  </si>
  <si>
    <t>104,81*1,02</t>
  </si>
  <si>
    <t>59245006</t>
  </si>
  <si>
    <t>0,98*1,02</t>
  </si>
  <si>
    <t>dlažba tvar obdélník betonová pro nevidomé 200x100x80mm barevná</t>
  </si>
  <si>
    <t>7,76*1,02</t>
  </si>
  <si>
    <t>59245226</t>
  </si>
  <si>
    <t>2,23*1,02</t>
  </si>
  <si>
    <t>596991111</t>
  </si>
  <si>
    <t>Řezání betonové, kameninové nebo kamenné dlažby do oblouku tloušťky dlažby do 60 mm</t>
  </si>
  <si>
    <t>Jednostranné řezání - 50%</t>
  </si>
  <si>
    <t>(55+22,9)*0,5</t>
  </si>
  <si>
    <t>53,4+21,37</t>
  </si>
  <si>
    <t>1+1+1</t>
  </si>
  <si>
    <t>4,75+2,09</t>
  </si>
  <si>
    <t>obrubník betonový zahradní 1000x50x250mm</t>
  </si>
  <si>
    <t>13,25+5,5+1,37+16,05+5,1+1,05+1,45</t>
  </si>
  <si>
    <t>(0,5*0,5*1,3)*5</t>
  </si>
  <si>
    <t>935932211</t>
  </si>
  <si>
    <t>Odvodňovací plastový žlab pro třídu zatížení B 125 vnitřní šířky 100 mm s krycím roštem mřížkovým z pozinkované oceli</t>
  </si>
  <si>
    <t>Odvodňovací žlab</t>
  </si>
  <si>
    <t>1,35</t>
  </si>
  <si>
    <t>8,913+14,005+0,131+1,035+1,393+0,398</t>
  </si>
  <si>
    <t>13,148+5,982+0,197+0,33+55,668+1,97</t>
  </si>
  <si>
    <t>(8,913+14,005+0,131+1,035+1,393+0,398)*4</t>
  </si>
  <si>
    <t>(13,148+5,982+0,197+0,33+55,668+1,97)*4</t>
  </si>
  <si>
    <t>36,498+4,595</t>
  </si>
  <si>
    <t>(36,498+4,595)*4</t>
  </si>
  <si>
    <t>VRN - Vedlejší rozpočtové...</t>
  </si>
  <si>
    <t>VRN - Vedlejší rozpočtové náklady</t>
  </si>
  <si>
    <t>Vedlejší rozpočtové náklady</t>
  </si>
  <si>
    <t>012103000</t>
  </si>
  <si>
    <t>Geodetické práce před výstavbou</t>
  </si>
  <si>
    <t>012203000</t>
  </si>
  <si>
    <t>Geodetické práce při provádění stavby</t>
  </si>
  <si>
    <t>012303000</t>
  </si>
  <si>
    <t>Geodetické práce po výstavbě- zaměření skutečného stavu, geometrický plán</t>
  </si>
  <si>
    <t>013254000</t>
  </si>
  <si>
    <t>Dokumentace skutečného provedení stavby</t>
  </si>
  <si>
    <t>020001000</t>
  </si>
  <si>
    <t>Příprava staveniště</t>
  </si>
  <si>
    <t>030001000</t>
  </si>
  <si>
    <t>Zařízení staveniště</t>
  </si>
  <si>
    <t>043002000</t>
  </si>
  <si>
    <t>Zkoušky a ostatní měření</t>
  </si>
  <si>
    <t>043194000</t>
  </si>
  <si>
    <t>Ostatní zkoušky - rozbor zeminy</t>
  </si>
  <si>
    <t>045203000</t>
  </si>
  <si>
    <t>Kompletační činnost</t>
  </si>
  <si>
    <t>DIO</t>
  </si>
  <si>
    <t>DIO - Dopravní značení na staveništi</t>
  </si>
  <si>
    <t>Dočasné dopravní značení na staveništi</t>
  </si>
  <si>
    <t>VYT</t>
  </si>
  <si>
    <t>Vytyčení inženýrských sítí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</si>
</sst>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33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35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21_P024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Chodník v obci Krašovice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Krašovice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14. 9. 2022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 xml:space="preserve">DRS stavební s.r.o.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ROUND(SUM(AG95:AG100),2)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ROUND(SUM(AS95:AS100),2)</f>
        <v>0</v>
      </c>
      <c r="AT94" s="98">
        <f>ROUND(SUM(AV94:AW94),2)</f>
        <v>0</v>
      </c>
      <c r="AU94" s="99">
        <f>ROUND(SUM(AU95:AU100),5)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ROUND(SUM(AZ95:AZ100),2)</f>
        <v>0</v>
      </c>
      <c r="BA94" s="98">
        <f>ROUND(SUM(BA95:BA100),2)</f>
        <v>0</v>
      </c>
      <c r="BB94" s="98">
        <f>ROUND(SUM(BB95:BB100),2)</f>
        <v>0</v>
      </c>
      <c r="BC94" s="98">
        <f>ROUND(SUM(BC95:BC100),2)</f>
        <v>0</v>
      </c>
      <c r="BD94" s="100">
        <f>ROUND(SUM(BD95:BD100),2)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103" t="s">
        <v>81</v>
      </c>
      <c r="B95" s="104"/>
      <c r="C95" s="105"/>
      <c r="D95" s="106" t="s">
        <v>82</v>
      </c>
      <c r="E95" s="106"/>
      <c r="F95" s="106"/>
      <c r="G95" s="106"/>
      <c r="H95" s="106"/>
      <c r="I95" s="107"/>
      <c r="J95" s="106" t="s">
        <v>83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'DZ - Dopravní značení'!J30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84</v>
      </c>
      <c r="AR95" s="104"/>
      <c r="AS95" s="110">
        <v>0</v>
      </c>
      <c r="AT95" s="111">
        <f>ROUND(SUM(AV95:AW95),2)</f>
        <v>0</v>
      </c>
      <c r="AU95" s="112">
        <f>'DZ - Dopravní značení'!P119</f>
        <v>0</v>
      </c>
      <c r="AV95" s="111">
        <f>'DZ - Dopravní značení'!J33</f>
        <v>0</v>
      </c>
      <c r="AW95" s="111">
        <f>'DZ - Dopravní značení'!J34</f>
        <v>0</v>
      </c>
      <c r="AX95" s="111">
        <f>'DZ - Dopravní značení'!J35</f>
        <v>0</v>
      </c>
      <c r="AY95" s="111">
        <f>'DZ - Dopravní značení'!J36</f>
        <v>0</v>
      </c>
      <c r="AZ95" s="111">
        <f>'DZ - Dopravní značení'!F33</f>
        <v>0</v>
      </c>
      <c r="BA95" s="111">
        <f>'DZ - Dopravní značení'!F34</f>
        <v>0</v>
      </c>
      <c r="BB95" s="111">
        <f>'DZ - Dopravní značení'!F35</f>
        <v>0</v>
      </c>
      <c r="BC95" s="111">
        <f>'DZ - Dopravní značení'!F36</f>
        <v>0</v>
      </c>
      <c r="BD95" s="113">
        <f>'DZ - Dopravní značení'!F37</f>
        <v>0</v>
      </c>
      <c r="BE95" s="7"/>
      <c r="BT95" s="114" t="s">
        <v>85</v>
      </c>
      <c r="BV95" s="114" t="s">
        <v>79</v>
      </c>
      <c r="BW95" s="114" t="s">
        <v>86</v>
      </c>
      <c r="BX95" s="114" t="s">
        <v>4</v>
      </c>
      <c r="CL95" s="114" t="s">
        <v>1</v>
      </c>
      <c r="CM95" s="114" t="s">
        <v>87</v>
      </c>
    </row>
    <row r="96" s="7" customFormat="1" ht="16.5" customHeight="1">
      <c r="A96" s="103" t="s">
        <v>81</v>
      </c>
      <c r="B96" s="104"/>
      <c r="C96" s="105"/>
      <c r="D96" s="106" t="s">
        <v>88</v>
      </c>
      <c r="E96" s="106"/>
      <c r="F96" s="106"/>
      <c r="G96" s="106"/>
      <c r="H96" s="106"/>
      <c r="I96" s="107"/>
      <c r="J96" s="106" t="s">
        <v>89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'CHR - Chránička'!J30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84</v>
      </c>
      <c r="AR96" s="104"/>
      <c r="AS96" s="110">
        <v>0</v>
      </c>
      <c r="AT96" s="111">
        <f>ROUND(SUM(AV96:AW96),2)</f>
        <v>0</v>
      </c>
      <c r="AU96" s="112">
        <f>'CHR - Chránička'!P122</f>
        <v>0</v>
      </c>
      <c r="AV96" s="111">
        <f>'CHR - Chránička'!J33</f>
        <v>0</v>
      </c>
      <c r="AW96" s="111">
        <f>'CHR - Chránička'!J34</f>
        <v>0</v>
      </c>
      <c r="AX96" s="111">
        <f>'CHR - Chránička'!J35</f>
        <v>0</v>
      </c>
      <c r="AY96" s="111">
        <f>'CHR - Chránička'!J36</f>
        <v>0</v>
      </c>
      <c r="AZ96" s="111">
        <f>'CHR - Chránička'!F33</f>
        <v>0</v>
      </c>
      <c r="BA96" s="111">
        <f>'CHR - Chránička'!F34</f>
        <v>0</v>
      </c>
      <c r="BB96" s="111">
        <f>'CHR - Chránička'!F35</f>
        <v>0</v>
      </c>
      <c r="BC96" s="111">
        <f>'CHR - Chránička'!F36</f>
        <v>0</v>
      </c>
      <c r="BD96" s="113">
        <f>'CHR - Chránička'!F37</f>
        <v>0</v>
      </c>
      <c r="BE96" s="7"/>
      <c r="BT96" s="114" t="s">
        <v>85</v>
      </c>
      <c r="BV96" s="114" t="s">
        <v>79</v>
      </c>
      <c r="BW96" s="114" t="s">
        <v>90</v>
      </c>
      <c r="BX96" s="114" t="s">
        <v>4</v>
      </c>
      <c r="CL96" s="114" t="s">
        <v>1</v>
      </c>
      <c r="CM96" s="114" t="s">
        <v>87</v>
      </c>
    </row>
    <row r="97" s="7" customFormat="1" ht="16.5" customHeight="1">
      <c r="A97" s="103" t="s">
        <v>81</v>
      </c>
      <c r="B97" s="104"/>
      <c r="C97" s="105"/>
      <c r="D97" s="106" t="s">
        <v>91</v>
      </c>
      <c r="E97" s="106"/>
      <c r="F97" s="106"/>
      <c r="G97" s="106"/>
      <c r="H97" s="106"/>
      <c r="I97" s="107"/>
      <c r="J97" s="106" t="s">
        <v>92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'SO 101 - Komunikace'!J30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84</v>
      </c>
      <c r="AR97" s="104"/>
      <c r="AS97" s="110">
        <v>0</v>
      </c>
      <c r="AT97" s="111">
        <f>ROUND(SUM(AV97:AW97),2)</f>
        <v>0</v>
      </c>
      <c r="AU97" s="112">
        <f>'SO 101 - Komunikace'!P124</f>
        <v>0</v>
      </c>
      <c r="AV97" s="111">
        <f>'SO 101 - Komunikace'!J33</f>
        <v>0</v>
      </c>
      <c r="AW97" s="111">
        <f>'SO 101 - Komunikace'!J34</f>
        <v>0</v>
      </c>
      <c r="AX97" s="111">
        <f>'SO 101 - Komunikace'!J35</f>
        <v>0</v>
      </c>
      <c r="AY97" s="111">
        <f>'SO 101 - Komunikace'!J36</f>
        <v>0</v>
      </c>
      <c r="AZ97" s="111">
        <f>'SO 101 - Komunikace'!F33</f>
        <v>0</v>
      </c>
      <c r="BA97" s="111">
        <f>'SO 101 - Komunikace'!F34</f>
        <v>0</v>
      </c>
      <c r="BB97" s="111">
        <f>'SO 101 - Komunikace'!F35</f>
        <v>0</v>
      </c>
      <c r="BC97" s="111">
        <f>'SO 101 - Komunikace'!F36</f>
        <v>0</v>
      </c>
      <c r="BD97" s="113">
        <f>'SO 101 - Komunikace'!F37</f>
        <v>0</v>
      </c>
      <c r="BE97" s="7"/>
      <c r="BT97" s="114" t="s">
        <v>85</v>
      </c>
      <c r="BV97" s="114" t="s">
        <v>79</v>
      </c>
      <c r="BW97" s="114" t="s">
        <v>93</v>
      </c>
      <c r="BX97" s="114" t="s">
        <v>4</v>
      </c>
      <c r="CL97" s="114" t="s">
        <v>1</v>
      </c>
      <c r="CM97" s="114" t="s">
        <v>87</v>
      </c>
    </row>
    <row r="98" s="7" customFormat="1" ht="16.5" customHeight="1">
      <c r="A98" s="103" t="s">
        <v>81</v>
      </c>
      <c r="B98" s="104"/>
      <c r="C98" s="105"/>
      <c r="D98" s="106" t="s">
        <v>94</v>
      </c>
      <c r="E98" s="106"/>
      <c r="F98" s="106"/>
      <c r="G98" s="106"/>
      <c r="H98" s="106"/>
      <c r="I98" s="107"/>
      <c r="J98" s="106" t="s">
        <v>92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'SO 102 - Komunikace'!J30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84</v>
      </c>
      <c r="AR98" s="104"/>
      <c r="AS98" s="110">
        <v>0</v>
      </c>
      <c r="AT98" s="111">
        <f>ROUND(SUM(AV98:AW98),2)</f>
        <v>0</v>
      </c>
      <c r="AU98" s="112">
        <f>'SO 102 - Komunikace'!P125</f>
        <v>0</v>
      </c>
      <c r="AV98" s="111">
        <f>'SO 102 - Komunikace'!J33</f>
        <v>0</v>
      </c>
      <c r="AW98" s="111">
        <f>'SO 102 - Komunikace'!J34</f>
        <v>0</v>
      </c>
      <c r="AX98" s="111">
        <f>'SO 102 - Komunikace'!J35</f>
        <v>0</v>
      </c>
      <c r="AY98" s="111">
        <f>'SO 102 - Komunikace'!J36</f>
        <v>0</v>
      </c>
      <c r="AZ98" s="111">
        <f>'SO 102 - Komunikace'!F33</f>
        <v>0</v>
      </c>
      <c r="BA98" s="111">
        <f>'SO 102 - Komunikace'!F34</f>
        <v>0</v>
      </c>
      <c r="BB98" s="111">
        <f>'SO 102 - Komunikace'!F35</f>
        <v>0</v>
      </c>
      <c r="BC98" s="111">
        <f>'SO 102 - Komunikace'!F36</f>
        <v>0</v>
      </c>
      <c r="BD98" s="113">
        <f>'SO 102 - Komunikace'!F37</f>
        <v>0</v>
      </c>
      <c r="BE98" s="7"/>
      <c r="BT98" s="114" t="s">
        <v>85</v>
      </c>
      <c r="BV98" s="114" t="s">
        <v>79</v>
      </c>
      <c r="BW98" s="114" t="s">
        <v>95</v>
      </c>
      <c r="BX98" s="114" t="s">
        <v>4</v>
      </c>
      <c r="CL98" s="114" t="s">
        <v>1</v>
      </c>
      <c r="CM98" s="114" t="s">
        <v>87</v>
      </c>
    </row>
    <row r="99" s="7" customFormat="1" ht="16.5" customHeight="1">
      <c r="A99" s="103" t="s">
        <v>81</v>
      </c>
      <c r="B99" s="104"/>
      <c r="C99" s="105"/>
      <c r="D99" s="106" t="s">
        <v>96</v>
      </c>
      <c r="E99" s="106"/>
      <c r="F99" s="106"/>
      <c r="G99" s="106"/>
      <c r="H99" s="106"/>
      <c r="I99" s="107"/>
      <c r="J99" s="106" t="s">
        <v>97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'SO 110 - Chodník'!J30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84</v>
      </c>
      <c r="AR99" s="104"/>
      <c r="AS99" s="110">
        <v>0</v>
      </c>
      <c r="AT99" s="111">
        <f>ROUND(SUM(AV99:AW99),2)</f>
        <v>0</v>
      </c>
      <c r="AU99" s="112">
        <f>'SO 110 - Chodník'!P123</f>
        <v>0</v>
      </c>
      <c r="AV99" s="111">
        <f>'SO 110 - Chodník'!J33</f>
        <v>0</v>
      </c>
      <c r="AW99" s="111">
        <f>'SO 110 - Chodník'!J34</f>
        <v>0</v>
      </c>
      <c r="AX99" s="111">
        <f>'SO 110 - Chodník'!J35</f>
        <v>0</v>
      </c>
      <c r="AY99" s="111">
        <f>'SO 110 - Chodník'!J36</f>
        <v>0</v>
      </c>
      <c r="AZ99" s="111">
        <f>'SO 110 - Chodník'!F33</f>
        <v>0</v>
      </c>
      <c r="BA99" s="111">
        <f>'SO 110 - Chodník'!F34</f>
        <v>0</v>
      </c>
      <c r="BB99" s="111">
        <f>'SO 110 - Chodník'!F35</f>
        <v>0</v>
      </c>
      <c r="BC99" s="111">
        <f>'SO 110 - Chodník'!F36</f>
        <v>0</v>
      </c>
      <c r="BD99" s="113">
        <f>'SO 110 - Chodník'!F37</f>
        <v>0</v>
      </c>
      <c r="BE99" s="7"/>
      <c r="BT99" s="114" t="s">
        <v>85</v>
      </c>
      <c r="BV99" s="114" t="s">
        <v>79</v>
      </c>
      <c r="BW99" s="114" t="s">
        <v>98</v>
      </c>
      <c r="BX99" s="114" t="s">
        <v>4</v>
      </c>
      <c r="CL99" s="114" t="s">
        <v>1</v>
      </c>
      <c r="CM99" s="114" t="s">
        <v>87</v>
      </c>
    </row>
    <row r="100" s="7" customFormat="1" ht="16.5" customHeight="1">
      <c r="A100" s="103" t="s">
        <v>81</v>
      </c>
      <c r="B100" s="104"/>
      <c r="C100" s="105"/>
      <c r="D100" s="106" t="s">
        <v>99</v>
      </c>
      <c r="E100" s="106"/>
      <c r="F100" s="106"/>
      <c r="G100" s="106"/>
      <c r="H100" s="106"/>
      <c r="I100" s="107"/>
      <c r="J100" s="106" t="s">
        <v>100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8">
        <f>'VRN - Vedlejší rozpočtové...'!J30</f>
        <v>0</v>
      </c>
      <c r="AH100" s="107"/>
      <c r="AI100" s="107"/>
      <c r="AJ100" s="107"/>
      <c r="AK100" s="107"/>
      <c r="AL100" s="107"/>
      <c r="AM100" s="107"/>
      <c r="AN100" s="108">
        <f>SUM(AG100,AT100)</f>
        <v>0</v>
      </c>
      <c r="AO100" s="107"/>
      <c r="AP100" s="107"/>
      <c r="AQ100" s="109" t="s">
        <v>84</v>
      </c>
      <c r="AR100" s="104"/>
      <c r="AS100" s="115">
        <v>0</v>
      </c>
      <c r="AT100" s="116">
        <f>ROUND(SUM(AV100:AW100),2)</f>
        <v>0</v>
      </c>
      <c r="AU100" s="117">
        <f>'VRN - Vedlejší rozpočtové...'!P117</f>
        <v>0</v>
      </c>
      <c r="AV100" s="116">
        <f>'VRN - Vedlejší rozpočtové...'!J33</f>
        <v>0</v>
      </c>
      <c r="AW100" s="116">
        <f>'VRN - Vedlejší rozpočtové...'!J34</f>
        <v>0</v>
      </c>
      <c r="AX100" s="116">
        <f>'VRN - Vedlejší rozpočtové...'!J35</f>
        <v>0</v>
      </c>
      <c r="AY100" s="116">
        <f>'VRN - Vedlejší rozpočtové...'!J36</f>
        <v>0</v>
      </c>
      <c r="AZ100" s="116">
        <f>'VRN - Vedlejší rozpočtové...'!F33</f>
        <v>0</v>
      </c>
      <c r="BA100" s="116">
        <f>'VRN - Vedlejší rozpočtové...'!F34</f>
        <v>0</v>
      </c>
      <c r="BB100" s="116">
        <f>'VRN - Vedlejší rozpočtové...'!F35</f>
        <v>0</v>
      </c>
      <c r="BC100" s="116">
        <f>'VRN - Vedlejší rozpočtové...'!F36</f>
        <v>0</v>
      </c>
      <c r="BD100" s="118">
        <f>'VRN - Vedlejší rozpočtové...'!F37</f>
        <v>0</v>
      </c>
      <c r="BE100" s="7"/>
      <c r="BT100" s="114" t="s">
        <v>85</v>
      </c>
      <c r="BV100" s="114" t="s">
        <v>79</v>
      </c>
      <c r="BW100" s="114" t="s">
        <v>101</v>
      </c>
      <c r="BX100" s="114" t="s">
        <v>4</v>
      </c>
      <c r="CL100" s="114" t="s">
        <v>1</v>
      </c>
      <c r="CM100" s="114" t="s">
        <v>87</v>
      </c>
    </row>
    <row r="101" s="2" customFormat="1" ht="30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Z - Dopravní značení'!C2" display="/"/>
    <hyperlink ref="A96" location="'CHR - Chránička'!C2" display="/"/>
    <hyperlink ref="A97" location="'SO 101 - Komunikace'!C2" display="/"/>
    <hyperlink ref="A98" location="'SO 102 - Komunikace'!C2" display="/"/>
    <hyperlink ref="A99" location="'SO 110 - Chodník'!C2" display="/"/>
    <hyperlink ref="A10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Chodník v obci Krašovice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26</v>
      </c>
      <c r="G12" s="37"/>
      <c r="H12" s="37"/>
      <c r="I12" s="31" t="s">
        <v>22</v>
      </c>
      <c r="J12" s="68" t="str">
        <f>'Rekapitulace stavby'!AN8</f>
        <v>14. 9. 2022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>06324827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DRS stavební s.r.o. </v>
      </c>
      <c r="F24" s="37"/>
      <c r="G24" s="37"/>
      <c r="H24" s="37"/>
      <c r="I24" s="31" t="s">
        <v>27</v>
      </c>
      <c r="J24" s="26" t="str">
        <f>IF('Rekapitulace stavby'!AN20="","",'Rekapitulace stavby'!AN20)</f>
        <v>CZ06324827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ROUND(J119,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ROUND((SUM(BE119:BE191)),  2)</f>
        <v>0</v>
      </c>
      <c r="G33" s="37"/>
      <c r="H33" s="37"/>
      <c r="I33" s="127">
        <v>0.20999999999999999</v>
      </c>
      <c r="J33" s="126">
        <f>ROUND(((SUM(BE119:BE191))*I33),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ROUND((SUM(BF119:BF191)),  2)</f>
        <v>0</v>
      </c>
      <c r="G34" s="37"/>
      <c r="H34" s="37"/>
      <c r="I34" s="127">
        <v>0.14999999999999999</v>
      </c>
      <c r="J34" s="126">
        <f>ROUND(((SUM(BF119:BF191))*I34),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ROUND((SUM(BG119:BG191)),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ROUND((SUM(BH119:BH191)),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ROUND((SUM(BI119:BI191)),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Chodník v obci Krašovice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DZ - Dopravní značení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14. 9. 2022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DRS stavební s.r.o.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110</v>
      </c>
      <c r="E97" s="141"/>
      <c r="F97" s="141"/>
      <c r="G97" s="141"/>
      <c r="H97" s="141"/>
      <c r="I97" s="141"/>
      <c r="J97" s="142">
        <f>J120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111</v>
      </c>
      <c r="E98" s="145"/>
      <c r="F98" s="145"/>
      <c r="G98" s="145"/>
      <c r="H98" s="145"/>
      <c r="I98" s="145"/>
      <c r="J98" s="146">
        <f>J121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112</v>
      </c>
      <c r="E99" s="145"/>
      <c r="F99" s="145"/>
      <c r="G99" s="145"/>
      <c r="H99" s="145"/>
      <c r="I99" s="145"/>
      <c r="J99" s="146">
        <f>J122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113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120" t="str">
        <f>E7</f>
        <v>Chodník v obci Krašovice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103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DZ - Dopravní značení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7"/>
      <c r="E113" s="37"/>
      <c r="F113" s="26" t="str">
        <f>F12</f>
        <v xml:space="preserve"> </v>
      </c>
      <c r="G113" s="37"/>
      <c r="H113" s="37"/>
      <c r="I113" s="31" t="s">
        <v>22</v>
      </c>
      <c r="J113" s="68" t="str">
        <f>IF(J12="","",J12)</f>
        <v>14. 9. 2022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7"/>
      <c r="E115" s="37"/>
      <c r="F115" s="26" t="str">
        <f>E15</f>
        <v xml:space="preserve"> </v>
      </c>
      <c r="G115" s="37"/>
      <c r="H115" s="37"/>
      <c r="I115" s="31" t="s">
        <v>30</v>
      </c>
      <c r="J115" s="35" t="str">
        <f>E21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7"/>
      <c r="E116" s="37"/>
      <c r="F116" s="26" t="str">
        <f>IF(E18="","",E18)</f>
        <v>Vyplň údaj</v>
      </c>
      <c r="G116" s="37"/>
      <c r="H116" s="37"/>
      <c r="I116" s="31" t="s">
        <v>32</v>
      </c>
      <c r="J116" s="35" t="str">
        <f>E24</f>
        <v xml:space="preserve">DRS stavební s.r.o.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47"/>
      <c r="B118" s="148"/>
      <c r="C118" s="149" t="s">
        <v>114</v>
      </c>
      <c r="D118" s="150" t="s">
        <v>62</v>
      </c>
      <c r="E118" s="150" t="s">
        <v>58</v>
      </c>
      <c r="F118" s="150" t="s">
        <v>59</v>
      </c>
      <c r="G118" s="150" t="s">
        <v>115</v>
      </c>
      <c r="H118" s="150" t="s">
        <v>116</v>
      </c>
      <c r="I118" s="150" t="s">
        <v>117</v>
      </c>
      <c r="J118" s="150" t="s">
        <v>107</v>
      </c>
      <c r="K118" s="151" t="s">
        <v>118</v>
      </c>
      <c r="L118" s="152"/>
      <c r="M118" s="85" t="s">
        <v>1</v>
      </c>
      <c r="N118" s="86" t="s">
        <v>41</v>
      </c>
      <c r="O118" s="86" t="s">
        <v>119</v>
      </c>
      <c r="P118" s="86" t="s">
        <v>120</v>
      </c>
      <c r="Q118" s="86" t="s">
        <v>121</v>
      </c>
      <c r="R118" s="86" t="s">
        <v>122</v>
      </c>
      <c r="S118" s="86" t="s">
        <v>123</v>
      </c>
      <c r="T118" s="87" t="s">
        <v>124</v>
      </c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</row>
    <row r="119" s="2" customFormat="1" ht="22.8" customHeight="1">
      <c r="A119" s="37"/>
      <c r="B119" s="38"/>
      <c r="C119" s="92" t="s">
        <v>125</v>
      </c>
      <c r="D119" s="37"/>
      <c r="E119" s="37"/>
      <c r="F119" s="37"/>
      <c r="G119" s="37"/>
      <c r="H119" s="37"/>
      <c r="I119" s="37"/>
      <c r="J119" s="153">
        <f>BK119</f>
        <v>0</v>
      </c>
      <c r="K119" s="37"/>
      <c r="L119" s="38"/>
      <c r="M119" s="88"/>
      <c r="N119" s="72"/>
      <c r="O119" s="89"/>
      <c r="P119" s="154">
        <f>P120</f>
        <v>0</v>
      </c>
      <c r="Q119" s="89"/>
      <c r="R119" s="154">
        <f>R120</f>
        <v>0</v>
      </c>
      <c r="S119" s="89"/>
      <c r="T119" s="155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76</v>
      </c>
      <c r="AU119" s="18" t="s">
        <v>109</v>
      </c>
      <c r="BK119" s="156">
        <f>BK120</f>
        <v>0</v>
      </c>
    </row>
    <row r="120" s="12" customFormat="1" ht="25.92" customHeight="1">
      <c r="A120" s="12"/>
      <c r="B120" s="157"/>
      <c r="C120" s="12"/>
      <c r="D120" s="158" t="s">
        <v>76</v>
      </c>
      <c r="E120" s="159" t="s">
        <v>126</v>
      </c>
      <c r="F120" s="159" t="s">
        <v>127</v>
      </c>
      <c r="G120" s="12"/>
      <c r="H120" s="12"/>
      <c r="I120" s="160"/>
      <c r="J120" s="161">
        <f>BK120</f>
        <v>0</v>
      </c>
      <c r="K120" s="12"/>
      <c r="L120" s="157"/>
      <c r="M120" s="162"/>
      <c r="N120" s="163"/>
      <c r="O120" s="163"/>
      <c r="P120" s="164">
        <f>P121+P122</f>
        <v>0</v>
      </c>
      <c r="Q120" s="163"/>
      <c r="R120" s="164">
        <f>R121+R122</f>
        <v>0</v>
      </c>
      <c r="S120" s="163"/>
      <c r="T120" s="165">
        <f>T121+T122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85</v>
      </c>
      <c r="AT120" s="166" t="s">
        <v>76</v>
      </c>
      <c r="AU120" s="166" t="s">
        <v>77</v>
      </c>
      <c r="AY120" s="158" t="s">
        <v>128</v>
      </c>
      <c r="BK120" s="167">
        <f>BK121+BK122</f>
        <v>0</v>
      </c>
    </row>
    <row r="121" s="12" customFormat="1" ht="22.8" customHeight="1">
      <c r="A121" s="12"/>
      <c r="B121" s="157"/>
      <c r="C121" s="12"/>
      <c r="D121" s="158" t="s">
        <v>76</v>
      </c>
      <c r="E121" s="168" t="s">
        <v>129</v>
      </c>
      <c r="F121" s="168" t="s">
        <v>130</v>
      </c>
      <c r="G121" s="12"/>
      <c r="H121" s="12"/>
      <c r="I121" s="160"/>
      <c r="J121" s="169">
        <f>BK121</f>
        <v>0</v>
      </c>
      <c r="K121" s="12"/>
      <c r="L121" s="157"/>
      <c r="M121" s="162"/>
      <c r="N121" s="163"/>
      <c r="O121" s="163"/>
      <c r="P121" s="164">
        <v>0</v>
      </c>
      <c r="Q121" s="163"/>
      <c r="R121" s="164">
        <v>0</v>
      </c>
      <c r="S121" s="163"/>
      <c r="T121" s="165"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85</v>
      </c>
      <c r="AT121" s="166" t="s">
        <v>76</v>
      </c>
      <c r="AU121" s="166" t="s">
        <v>85</v>
      </c>
      <c r="AY121" s="158" t="s">
        <v>128</v>
      </c>
      <c r="BK121" s="167">
        <v>0</v>
      </c>
    </row>
    <row r="122" s="12" customFormat="1" ht="22.8" customHeight="1">
      <c r="A122" s="12"/>
      <c r="B122" s="157"/>
      <c r="C122" s="12"/>
      <c r="D122" s="158" t="s">
        <v>76</v>
      </c>
      <c r="E122" s="168" t="s">
        <v>131</v>
      </c>
      <c r="F122" s="168" t="s">
        <v>132</v>
      </c>
      <c r="G122" s="12"/>
      <c r="H122" s="12"/>
      <c r="I122" s="160"/>
      <c r="J122" s="169">
        <f>BK122</f>
        <v>0</v>
      </c>
      <c r="K122" s="12"/>
      <c r="L122" s="157"/>
      <c r="M122" s="162"/>
      <c r="N122" s="163"/>
      <c r="O122" s="163"/>
      <c r="P122" s="164">
        <f>SUM(P123:P191)</f>
        <v>0</v>
      </c>
      <c r="Q122" s="163"/>
      <c r="R122" s="164">
        <f>SUM(R123:R191)</f>
        <v>0</v>
      </c>
      <c r="S122" s="163"/>
      <c r="T122" s="165">
        <f>SUM(T123:T191)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85</v>
      </c>
      <c r="AT122" s="166" t="s">
        <v>76</v>
      </c>
      <c r="AU122" s="166" t="s">
        <v>85</v>
      </c>
      <c r="AY122" s="158" t="s">
        <v>128</v>
      </c>
      <c r="BK122" s="167">
        <f>SUM(BK123:BK191)</f>
        <v>0</v>
      </c>
    </row>
    <row r="123" s="2" customFormat="1" ht="24.15" customHeight="1">
      <c r="A123" s="37"/>
      <c r="B123" s="170"/>
      <c r="C123" s="171" t="s">
        <v>85</v>
      </c>
      <c r="D123" s="171" t="s">
        <v>133</v>
      </c>
      <c r="E123" s="172" t="s">
        <v>134</v>
      </c>
      <c r="F123" s="173" t="s">
        <v>135</v>
      </c>
      <c r="G123" s="174" t="s">
        <v>136</v>
      </c>
      <c r="H123" s="175">
        <v>10</v>
      </c>
      <c r="I123" s="176"/>
      <c r="J123" s="177">
        <f>ROUND(I123*H123,2)</f>
        <v>0</v>
      </c>
      <c r="K123" s="173" t="s">
        <v>137</v>
      </c>
      <c r="L123" s="38"/>
      <c r="M123" s="178" t="s">
        <v>1</v>
      </c>
      <c r="N123" s="179" t="s">
        <v>42</v>
      </c>
      <c r="O123" s="76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2" t="s">
        <v>138</v>
      </c>
      <c r="AT123" s="182" t="s">
        <v>133</v>
      </c>
      <c r="AU123" s="182" t="s">
        <v>87</v>
      </c>
      <c r="AY123" s="18" t="s">
        <v>128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8" t="s">
        <v>85</v>
      </c>
      <c r="BK123" s="183">
        <f>ROUND(I123*H123,2)</f>
        <v>0</v>
      </c>
      <c r="BL123" s="18" t="s">
        <v>138</v>
      </c>
      <c r="BM123" s="182" t="s">
        <v>87</v>
      </c>
    </row>
    <row r="124" s="2" customFormat="1">
      <c r="A124" s="37"/>
      <c r="B124" s="38"/>
      <c r="C124" s="37"/>
      <c r="D124" s="184" t="s">
        <v>139</v>
      </c>
      <c r="E124" s="37"/>
      <c r="F124" s="185" t="s">
        <v>135</v>
      </c>
      <c r="G124" s="37"/>
      <c r="H124" s="37"/>
      <c r="I124" s="186"/>
      <c r="J124" s="37"/>
      <c r="K124" s="37"/>
      <c r="L124" s="38"/>
      <c r="M124" s="187"/>
      <c r="N124" s="188"/>
      <c r="O124" s="76"/>
      <c r="P124" s="76"/>
      <c r="Q124" s="76"/>
      <c r="R124" s="76"/>
      <c r="S124" s="76"/>
      <c r="T124" s="7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139</v>
      </c>
      <c r="AU124" s="18" t="s">
        <v>87</v>
      </c>
    </row>
    <row r="125" s="13" customFormat="1">
      <c r="A125" s="13"/>
      <c r="B125" s="189"/>
      <c r="C125" s="13"/>
      <c r="D125" s="184" t="s">
        <v>140</v>
      </c>
      <c r="E125" s="190" t="s">
        <v>1</v>
      </c>
      <c r="F125" s="191" t="s">
        <v>141</v>
      </c>
      <c r="G125" s="13"/>
      <c r="H125" s="190" t="s">
        <v>1</v>
      </c>
      <c r="I125" s="192"/>
      <c r="J125" s="13"/>
      <c r="K125" s="13"/>
      <c r="L125" s="189"/>
      <c r="M125" s="193"/>
      <c r="N125" s="194"/>
      <c r="O125" s="194"/>
      <c r="P125" s="194"/>
      <c r="Q125" s="194"/>
      <c r="R125" s="194"/>
      <c r="S125" s="194"/>
      <c r="T125" s="19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0" t="s">
        <v>140</v>
      </c>
      <c r="AU125" s="190" t="s">
        <v>87</v>
      </c>
      <c r="AV125" s="13" t="s">
        <v>85</v>
      </c>
      <c r="AW125" s="13" t="s">
        <v>31</v>
      </c>
      <c r="AX125" s="13" t="s">
        <v>77</v>
      </c>
      <c r="AY125" s="190" t="s">
        <v>128</v>
      </c>
    </row>
    <row r="126" s="14" customFormat="1">
      <c r="A126" s="14"/>
      <c r="B126" s="196"/>
      <c r="C126" s="14"/>
      <c r="D126" s="184" t="s">
        <v>140</v>
      </c>
      <c r="E126" s="197" t="s">
        <v>1</v>
      </c>
      <c r="F126" s="198" t="s">
        <v>85</v>
      </c>
      <c r="G126" s="14"/>
      <c r="H126" s="199">
        <v>1</v>
      </c>
      <c r="I126" s="200"/>
      <c r="J126" s="14"/>
      <c r="K126" s="14"/>
      <c r="L126" s="196"/>
      <c r="M126" s="201"/>
      <c r="N126" s="202"/>
      <c r="O126" s="202"/>
      <c r="P126" s="202"/>
      <c r="Q126" s="202"/>
      <c r="R126" s="202"/>
      <c r="S126" s="202"/>
      <c r="T126" s="20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7" t="s">
        <v>140</v>
      </c>
      <c r="AU126" s="197" t="s">
        <v>87</v>
      </c>
      <c r="AV126" s="14" t="s">
        <v>87</v>
      </c>
      <c r="AW126" s="14" t="s">
        <v>31</v>
      </c>
      <c r="AX126" s="14" t="s">
        <v>77</v>
      </c>
      <c r="AY126" s="197" t="s">
        <v>128</v>
      </c>
    </row>
    <row r="127" s="13" customFormat="1">
      <c r="A127" s="13"/>
      <c r="B127" s="189"/>
      <c r="C127" s="13"/>
      <c r="D127" s="184" t="s">
        <v>140</v>
      </c>
      <c r="E127" s="190" t="s">
        <v>1</v>
      </c>
      <c r="F127" s="191" t="s">
        <v>142</v>
      </c>
      <c r="G127" s="13"/>
      <c r="H127" s="190" t="s">
        <v>1</v>
      </c>
      <c r="I127" s="192"/>
      <c r="J127" s="13"/>
      <c r="K127" s="13"/>
      <c r="L127" s="189"/>
      <c r="M127" s="193"/>
      <c r="N127" s="194"/>
      <c r="O127" s="194"/>
      <c r="P127" s="194"/>
      <c r="Q127" s="194"/>
      <c r="R127" s="194"/>
      <c r="S127" s="194"/>
      <c r="T127" s="19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0" t="s">
        <v>140</v>
      </c>
      <c r="AU127" s="190" t="s">
        <v>87</v>
      </c>
      <c r="AV127" s="13" t="s">
        <v>85</v>
      </c>
      <c r="AW127" s="13" t="s">
        <v>31</v>
      </c>
      <c r="AX127" s="13" t="s">
        <v>77</v>
      </c>
      <c r="AY127" s="190" t="s">
        <v>128</v>
      </c>
    </row>
    <row r="128" s="14" customFormat="1">
      <c r="A128" s="14"/>
      <c r="B128" s="196"/>
      <c r="C128" s="14"/>
      <c r="D128" s="184" t="s">
        <v>140</v>
      </c>
      <c r="E128" s="197" t="s">
        <v>1</v>
      </c>
      <c r="F128" s="198" t="s">
        <v>143</v>
      </c>
      <c r="G128" s="14"/>
      <c r="H128" s="199">
        <v>2</v>
      </c>
      <c r="I128" s="200"/>
      <c r="J128" s="14"/>
      <c r="K128" s="14"/>
      <c r="L128" s="196"/>
      <c r="M128" s="201"/>
      <c r="N128" s="202"/>
      <c r="O128" s="202"/>
      <c r="P128" s="202"/>
      <c r="Q128" s="202"/>
      <c r="R128" s="202"/>
      <c r="S128" s="202"/>
      <c r="T128" s="20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7" t="s">
        <v>140</v>
      </c>
      <c r="AU128" s="197" t="s">
        <v>87</v>
      </c>
      <c r="AV128" s="14" t="s">
        <v>87</v>
      </c>
      <c r="AW128" s="14" t="s">
        <v>31</v>
      </c>
      <c r="AX128" s="14" t="s">
        <v>77</v>
      </c>
      <c r="AY128" s="197" t="s">
        <v>128</v>
      </c>
    </row>
    <row r="129" s="13" customFormat="1">
      <c r="A129" s="13"/>
      <c r="B129" s="189"/>
      <c r="C129" s="13"/>
      <c r="D129" s="184" t="s">
        <v>140</v>
      </c>
      <c r="E129" s="190" t="s">
        <v>1</v>
      </c>
      <c r="F129" s="191" t="s">
        <v>144</v>
      </c>
      <c r="G129" s="13"/>
      <c r="H129" s="190" t="s">
        <v>1</v>
      </c>
      <c r="I129" s="192"/>
      <c r="J129" s="13"/>
      <c r="K129" s="13"/>
      <c r="L129" s="189"/>
      <c r="M129" s="193"/>
      <c r="N129" s="194"/>
      <c r="O129" s="194"/>
      <c r="P129" s="194"/>
      <c r="Q129" s="194"/>
      <c r="R129" s="194"/>
      <c r="S129" s="194"/>
      <c r="T129" s="19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0" t="s">
        <v>140</v>
      </c>
      <c r="AU129" s="190" t="s">
        <v>87</v>
      </c>
      <c r="AV129" s="13" t="s">
        <v>85</v>
      </c>
      <c r="AW129" s="13" t="s">
        <v>31</v>
      </c>
      <c r="AX129" s="13" t="s">
        <v>77</v>
      </c>
      <c r="AY129" s="190" t="s">
        <v>128</v>
      </c>
    </row>
    <row r="130" s="14" customFormat="1">
      <c r="A130" s="14"/>
      <c r="B130" s="196"/>
      <c r="C130" s="14"/>
      <c r="D130" s="184" t="s">
        <v>140</v>
      </c>
      <c r="E130" s="197" t="s">
        <v>1</v>
      </c>
      <c r="F130" s="198" t="s">
        <v>85</v>
      </c>
      <c r="G130" s="14"/>
      <c r="H130" s="199">
        <v>1</v>
      </c>
      <c r="I130" s="200"/>
      <c r="J130" s="14"/>
      <c r="K130" s="14"/>
      <c r="L130" s="196"/>
      <c r="M130" s="201"/>
      <c r="N130" s="202"/>
      <c r="O130" s="202"/>
      <c r="P130" s="202"/>
      <c r="Q130" s="202"/>
      <c r="R130" s="202"/>
      <c r="S130" s="202"/>
      <c r="T130" s="20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7" t="s">
        <v>140</v>
      </c>
      <c r="AU130" s="197" t="s">
        <v>87</v>
      </c>
      <c r="AV130" s="14" t="s">
        <v>87</v>
      </c>
      <c r="AW130" s="14" t="s">
        <v>31</v>
      </c>
      <c r="AX130" s="14" t="s">
        <v>77</v>
      </c>
      <c r="AY130" s="197" t="s">
        <v>128</v>
      </c>
    </row>
    <row r="131" s="13" customFormat="1">
      <c r="A131" s="13"/>
      <c r="B131" s="189"/>
      <c r="C131" s="13"/>
      <c r="D131" s="184" t="s">
        <v>140</v>
      </c>
      <c r="E131" s="190" t="s">
        <v>1</v>
      </c>
      <c r="F131" s="191" t="s">
        <v>145</v>
      </c>
      <c r="G131" s="13"/>
      <c r="H131" s="190" t="s">
        <v>1</v>
      </c>
      <c r="I131" s="192"/>
      <c r="J131" s="13"/>
      <c r="K131" s="13"/>
      <c r="L131" s="189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0" t="s">
        <v>140</v>
      </c>
      <c r="AU131" s="190" t="s">
        <v>87</v>
      </c>
      <c r="AV131" s="13" t="s">
        <v>85</v>
      </c>
      <c r="AW131" s="13" t="s">
        <v>31</v>
      </c>
      <c r="AX131" s="13" t="s">
        <v>77</v>
      </c>
      <c r="AY131" s="190" t="s">
        <v>128</v>
      </c>
    </row>
    <row r="132" s="14" customFormat="1">
      <c r="A132" s="14"/>
      <c r="B132" s="196"/>
      <c r="C132" s="14"/>
      <c r="D132" s="184" t="s">
        <v>140</v>
      </c>
      <c r="E132" s="197" t="s">
        <v>1</v>
      </c>
      <c r="F132" s="198" t="s">
        <v>85</v>
      </c>
      <c r="G132" s="14"/>
      <c r="H132" s="199">
        <v>1</v>
      </c>
      <c r="I132" s="200"/>
      <c r="J132" s="14"/>
      <c r="K132" s="14"/>
      <c r="L132" s="196"/>
      <c r="M132" s="201"/>
      <c r="N132" s="202"/>
      <c r="O132" s="202"/>
      <c r="P132" s="202"/>
      <c r="Q132" s="202"/>
      <c r="R132" s="202"/>
      <c r="S132" s="202"/>
      <c r="T132" s="20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7" t="s">
        <v>140</v>
      </c>
      <c r="AU132" s="197" t="s">
        <v>87</v>
      </c>
      <c r="AV132" s="14" t="s">
        <v>87</v>
      </c>
      <c r="AW132" s="14" t="s">
        <v>31</v>
      </c>
      <c r="AX132" s="14" t="s">
        <v>77</v>
      </c>
      <c r="AY132" s="197" t="s">
        <v>128</v>
      </c>
    </row>
    <row r="133" s="13" customFormat="1">
      <c r="A133" s="13"/>
      <c r="B133" s="189"/>
      <c r="C133" s="13"/>
      <c r="D133" s="184" t="s">
        <v>140</v>
      </c>
      <c r="E133" s="190" t="s">
        <v>1</v>
      </c>
      <c r="F133" s="191" t="s">
        <v>146</v>
      </c>
      <c r="G133" s="13"/>
      <c r="H133" s="190" t="s">
        <v>1</v>
      </c>
      <c r="I133" s="192"/>
      <c r="J133" s="13"/>
      <c r="K133" s="13"/>
      <c r="L133" s="189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0" t="s">
        <v>140</v>
      </c>
      <c r="AU133" s="190" t="s">
        <v>87</v>
      </c>
      <c r="AV133" s="13" t="s">
        <v>85</v>
      </c>
      <c r="AW133" s="13" t="s">
        <v>31</v>
      </c>
      <c r="AX133" s="13" t="s">
        <v>77</v>
      </c>
      <c r="AY133" s="190" t="s">
        <v>128</v>
      </c>
    </row>
    <row r="134" s="14" customFormat="1">
      <c r="A134" s="14"/>
      <c r="B134" s="196"/>
      <c r="C134" s="14"/>
      <c r="D134" s="184" t="s">
        <v>140</v>
      </c>
      <c r="E134" s="197" t="s">
        <v>1</v>
      </c>
      <c r="F134" s="198" t="s">
        <v>85</v>
      </c>
      <c r="G134" s="14"/>
      <c r="H134" s="199">
        <v>1</v>
      </c>
      <c r="I134" s="200"/>
      <c r="J134" s="14"/>
      <c r="K134" s="14"/>
      <c r="L134" s="196"/>
      <c r="M134" s="201"/>
      <c r="N134" s="202"/>
      <c r="O134" s="202"/>
      <c r="P134" s="202"/>
      <c r="Q134" s="202"/>
      <c r="R134" s="202"/>
      <c r="S134" s="202"/>
      <c r="T134" s="20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7" t="s">
        <v>140</v>
      </c>
      <c r="AU134" s="197" t="s">
        <v>87</v>
      </c>
      <c r="AV134" s="14" t="s">
        <v>87</v>
      </c>
      <c r="AW134" s="14" t="s">
        <v>31</v>
      </c>
      <c r="AX134" s="14" t="s">
        <v>77</v>
      </c>
      <c r="AY134" s="197" t="s">
        <v>128</v>
      </c>
    </row>
    <row r="135" s="13" customFormat="1">
      <c r="A135" s="13"/>
      <c r="B135" s="189"/>
      <c r="C135" s="13"/>
      <c r="D135" s="184" t="s">
        <v>140</v>
      </c>
      <c r="E135" s="190" t="s">
        <v>1</v>
      </c>
      <c r="F135" s="191" t="s">
        <v>147</v>
      </c>
      <c r="G135" s="13"/>
      <c r="H135" s="190" t="s">
        <v>1</v>
      </c>
      <c r="I135" s="192"/>
      <c r="J135" s="13"/>
      <c r="K135" s="13"/>
      <c r="L135" s="189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0" t="s">
        <v>140</v>
      </c>
      <c r="AU135" s="190" t="s">
        <v>87</v>
      </c>
      <c r="AV135" s="13" t="s">
        <v>85</v>
      </c>
      <c r="AW135" s="13" t="s">
        <v>31</v>
      </c>
      <c r="AX135" s="13" t="s">
        <v>77</v>
      </c>
      <c r="AY135" s="190" t="s">
        <v>128</v>
      </c>
    </row>
    <row r="136" s="14" customFormat="1">
      <c r="A136" s="14"/>
      <c r="B136" s="196"/>
      <c r="C136" s="14"/>
      <c r="D136" s="184" t="s">
        <v>140</v>
      </c>
      <c r="E136" s="197" t="s">
        <v>1</v>
      </c>
      <c r="F136" s="198" t="s">
        <v>85</v>
      </c>
      <c r="G136" s="14"/>
      <c r="H136" s="199">
        <v>1</v>
      </c>
      <c r="I136" s="200"/>
      <c r="J136" s="14"/>
      <c r="K136" s="14"/>
      <c r="L136" s="196"/>
      <c r="M136" s="201"/>
      <c r="N136" s="202"/>
      <c r="O136" s="202"/>
      <c r="P136" s="202"/>
      <c r="Q136" s="202"/>
      <c r="R136" s="202"/>
      <c r="S136" s="202"/>
      <c r="T136" s="20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7" t="s">
        <v>140</v>
      </c>
      <c r="AU136" s="197" t="s">
        <v>87</v>
      </c>
      <c r="AV136" s="14" t="s">
        <v>87</v>
      </c>
      <c r="AW136" s="14" t="s">
        <v>31</v>
      </c>
      <c r="AX136" s="14" t="s">
        <v>77</v>
      </c>
      <c r="AY136" s="197" t="s">
        <v>128</v>
      </c>
    </row>
    <row r="137" s="13" customFormat="1">
      <c r="A137" s="13"/>
      <c r="B137" s="189"/>
      <c r="C137" s="13"/>
      <c r="D137" s="184" t="s">
        <v>140</v>
      </c>
      <c r="E137" s="190" t="s">
        <v>1</v>
      </c>
      <c r="F137" s="191" t="s">
        <v>148</v>
      </c>
      <c r="G137" s="13"/>
      <c r="H137" s="190" t="s">
        <v>1</v>
      </c>
      <c r="I137" s="192"/>
      <c r="J137" s="13"/>
      <c r="K137" s="13"/>
      <c r="L137" s="189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0" t="s">
        <v>140</v>
      </c>
      <c r="AU137" s="190" t="s">
        <v>87</v>
      </c>
      <c r="AV137" s="13" t="s">
        <v>85</v>
      </c>
      <c r="AW137" s="13" t="s">
        <v>31</v>
      </c>
      <c r="AX137" s="13" t="s">
        <v>77</v>
      </c>
      <c r="AY137" s="190" t="s">
        <v>128</v>
      </c>
    </row>
    <row r="138" s="14" customFormat="1">
      <c r="A138" s="14"/>
      <c r="B138" s="196"/>
      <c r="C138" s="14"/>
      <c r="D138" s="184" t="s">
        <v>140</v>
      </c>
      <c r="E138" s="197" t="s">
        <v>1</v>
      </c>
      <c r="F138" s="198" t="s">
        <v>85</v>
      </c>
      <c r="G138" s="14"/>
      <c r="H138" s="199">
        <v>1</v>
      </c>
      <c r="I138" s="200"/>
      <c r="J138" s="14"/>
      <c r="K138" s="14"/>
      <c r="L138" s="196"/>
      <c r="M138" s="201"/>
      <c r="N138" s="202"/>
      <c r="O138" s="202"/>
      <c r="P138" s="202"/>
      <c r="Q138" s="202"/>
      <c r="R138" s="202"/>
      <c r="S138" s="202"/>
      <c r="T138" s="20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7" t="s">
        <v>140</v>
      </c>
      <c r="AU138" s="197" t="s">
        <v>87</v>
      </c>
      <c r="AV138" s="14" t="s">
        <v>87</v>
      </c>
      <c r="AW138" s="14" t="s">
        <v>31</v>
      </c>
      <c r="AX138" s="14" t="s">
        <v>77</v>
      </c>
      <c r="AY138" s="197" t="s">
        <v>128</v>
      </c>
    </row>
    <row r="139" s="13" customFormat="1">
      <c r="A139" s="13"/>
      <c r="B139" s="189"/>
      <c r="C139" s="13"/>
      <c r="D139" s="184" t="s">
        <v>140</v>
      </c>
      <c r="E139" s="190" t="s">
        <v>1</v>
      </c>
      <c r="F139" s="191" t="s">
        <v>149</v>
      </c>
      <c r="G139" s="13"/>
      <c r="H139" s="190" t="s">
        <v>1</v>
      </c>
      <c r="I139" s="192"/>
      <c r="J139" s="13"/>
      <c r="K139" s="13"/>
      <c r="L139" s="189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0" t="s">
        <v>140</v>
      </c>
      <c r="AU139" s="190" t="s">
        <v>87</v>
      </c>
      <c r="AV139" s="13" t="s">
        <v>85</v>
      </c>
      <c r="AW139" s="13" t="s">
        <v>31</v>
      </c>
      <c r="AX139" s="13" t="s">
        <v>77</v>
      </c>
      <c r="AY139" s="190" t="s">
        <v>128</v>
      </c>
    </row>
    <row r="140" s="14" customFormat="1">
      <c r="A140" s="14"/>
      <c r="B140" s="196"/>
      <c r="C140" s="14"/>
      <c r="D140" s="184" t="s">
        <v>140</v>
      </c>
      <c r="E140" s="197" t="s">
        <v>1</v>
      </c>
      <c r="F140" s="198" t="s">
        <v>143</v>
      </c>
      <c r="G140" s="14"/>
      <c r="H140" s="199">
        <v>2</v>
      </c>
      <c r="I140" s="200"/>
      <c r="J140" s="14"/>
      <c r="K140" s="14"/>
      <c r="L140" s="196"/>
      <c r="M140" s="201"/>
      <c r="N140" s="202"/>
      <c r="O140" s="202"/>
      <c r="P140" s="202"/>
      <c r="Q140" s="202"/>
      <c r="R140" s="202"/>
      <c r="S140" s="202"/>
      <c r="T140" s="20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7" t="s">
        <v>140</v>
      </c>
      <c r="AU140" s="197" t="s">
        <v>87</v>
      </c>
      <c r="AV140" s="14" t="s">
        <v>87</v>
      </c>
      <c r="AW140" s="14" t="s">
        <v>31</v>
      </c>
      <c r="AX140" s="14" t="s">
        <v>77</v>
      </c>
      <c r="AY140" s="197" t="s">
        <v>128</v>
      </c>
    </row>
    <row r="141" s="15" customFormat="1">
      <c r="A141" s="15"/>
      <c r="B141" s="204"/>
      <c r="C141" s="15"/>
      <c r="D141" s="184" t="s">
        <v>140</v>
      </c>
      <c r="E141" s="205" t="s">
        <v>1</v>
      </c>
      <c r="F141" s="206" t="s">
        <v>150</v>
      </c>
      <c r="G141" s="15"/>
      <c r="H141" s="207">
        <v>10</v>
      </c>
      <c r="I141" s="208"/>
      <c r="J141" s="15"/>
      <c r="K141" s="15"/>
      <c r="L141" s="204"/>
      <c r="M141" s="209"/>
      <c r="N141" s="210"/>
      <c r="O141" s="210"/>
      <c r="P141" s="210"/>
      <c r="Q141" s="210"/>
      <c r="R141" s="210"/>
      <c r="S141" s="210"/>
      <c r="T141" s="21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5" t="s">
        <v>140</v>
      </c>
      <c r="AU141" s="205" t="s">
        <v>87</v>
      </c>
      <c r="AV141" s="15" t="s">
        <v>138</v>
      </c>
      <c r="AW141" s="15" t="s">
        <v>31</v>
      </c>
      <c r="AX141" s="15" t="s">
        <v>85</v>
      </c>
      <c r="AY141" s="205" t="s">
        <v>128</v>
      </c>
    </row>
    <row r="142" s="2" customFormat="1" ht="16.5" customHeight="1">
      <c r="A142" s="37"/>
      <c r="B142" s="170"/>
      <c r="C142" s="212" t="s">
        <v>87</v>
      </c>
      <c r="D142" s="212" t="s">
        <v>151</v>
      </c>
      <c r="E142" s="213" t="s">
        <v>141</v>
      </c>
      <c r="F142" s="214" t="s">
        <v>152</v>
      </c>
      <c r="G142" s="215" t="s">
        <v>136</v>
      </c>
      <c r="H142" s="216">
        <v>1</v>
      </c>
      <c r="I142" s="217"/>
      <c r="J142" s="218">
        <f>ROUND(I142*H142,2)</f>
        <v>0</v>
      </c>
      <c r="K142" s="214" t="s">
        <v>1</v>
      </c>
      <c r="L142" s="219"/>
      <c r="M142" s="220" t="s">
        <v>1</v>
      </c>
      <c r="N142" s="221" t="s">
        <v>42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153</v>
      </c>
      <c r="AT142" s="182" t="s">
        <v>151</v>
      </c>
      <c r="AU142" s="182" t="s">
        <v>87</v>
      </c>
      <c r="AY142" s="18" t="s">
        <v>128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85</v>
      </c>
      <c r="BK142" s="183">
        <f>ROUND(I142*H142,2)</f>
        <v>0</v>
      </c>
      <c r="BL142" s="18" t="s">
        <v>138</v>
      </c>
      <c r="BM142" s="182" t="s">
        <v>138</v>
      </c>
    </row>
    <row r="143" s="2" customFormat="1">
      <c r="A143" s="37"/>
      <c r="B143" s="38"/>
      <c r="C143" s="37"/>
      <c r="D143" s="184" t="s">
        <v>139</v>
      </c>
      <c r="E143" s="37"/>
      <c r="F143" s="185" t="s">
        <v>152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139</v>
      </c>
      <c r="AU143" s="18" t="s">
        <v>87</v>
      </c>
    </row>
    <row r="144" s="13" customFormat="1">
      <c r="A144" s="13"/>
      <c r="B144" s="189"/>
      <c r="C144" s="13"/>
      <c r="D144" s="184" t="s">
        <v>140</v>
      </c>
      <c r="E144" s="190" t="s">
        <v>1</v>
      </c>
      <c r="F144" s="191" t="s">
        <v>141</v>
      </c>
      <c r="G144" s="13"/>
      <c r="H144" s="190" t="s">
        <v>1</v>
      </c>
      <c r="I144" s="192"/>
      <c r="J144" s="13"/>
      <c r="K144" s="13"/>
      <c r="L144" s="189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0" t="s">
        <v>140</v>
      </c>
      <c r="AU144" s="190" t="s">
        <v>87</v>
      </c>
      <c r="AV144" s="13" t="s">
        <v>85</v>
      </c>
      <c r="AW144" s="13" t="s">
        <v>31</v>
      </c>
      <c r="AX144" s="13" t="s">
        <v>77</v>
      </c>
      <c r="AY144" s="190" t="s">
        <v>128</v>
      </c>
    </row>
    <row r="145" s="14" customFormat="1">
      <c r="A145" s="14"/>
      <c r="B145" s="196"/>
      <c r="C145" s="14"/>
      <c r="D145" s="184" t="s">
        <v>140</v>
      </c>
      <c r="E145" s="197" t="s">
        <v>1</v>
      </c>
      <c r="F145" s="198" t="s">
        <v>85</v>
      </c>
      <c r="G145" s="14"/>
      <c r="H145" s="199">
        <v>1</v>
      </c>
      <c r="I145" s="200"/>
      <c r="J145" s="14"/>
      <c r="K145" s="14"/>
      <c r="L145" s="196"/>
      <c r="M145" s="201"/>
      <c r="N145" s="202"/>
      <c r="O145" s="202"/>
      <c r="P145" s="202"/>
      <c r="Q145" s="202"/>
      <c r="R145" s="202"/>
      <c r="S145" s="202"/>
      <c r="T145" s="20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7" t="s">
        <v>140</v>
      </c>
      <c r="AU145" s="197" t="s">
        <v>87</v>
      </c>
      <c r="AV145" s="14" t="s">
        <v>87</v>
      </c>
      <c r="AW145" s="14" t="s">
        <v>31</v>
      </c>
      <c r="AX145" s="14" t="s">
        <v>77</v>
      </c>
      <c r="AY145" s="197" t="s">
        <v>128</v>
      </c>
    </row>
    <row r="146" s="15" customFormat="1">
      <c r="A146" s="15"/>
      <c r="B146" s="204"/>
      <c r="C146" s="15"/>
      <c r="D146" s="184" t="s">
        <v>140</v>
      </c>
      <c r="E146" s="205" t="s">
        <v>1</v>
      </c>
      <c r="F146" s="206" t="s">
        <v>150</v>
      </c>
      <c r="G146" s="15"/>
      <c r="H146" s="207">
        <v>1</v>
      </c>
      <c r="I146" s="208"/>
      <c r="J146" s="15"/>
      <c r="K146" s="15"/>
      <c r="L146" s="204"/>
      <c r="M146" s="209"/>
      <c r="N146" s="210"/>
      <c r="O146" s="210"/>
      <c r="P146" s="210"/>
      <c r="Q146" s="210"/>
      <c r="R146" s="210"/>
      <c r="S146" s="210"/>
      <c r="T146" s="21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5" t="s">
        <v>140</v>
      </c>
      <c r="AU146" s="205" t="s">
        <v>87</v>
      </c>
      <c r="AV146" s="15" t="s">
        <v>138</v>
      </c>
      <c r="AW146" s="15" t="s">
        <v>31</v>
      </c>
      <c r="AX146" s="15" t="s">
        <v>85</v>
      </c>
      <c r="AY146" s="205" t="s">
        <v>128</v>
      </c>
    </row>
    <row r="147" s="2" customFormat="1" ht="16.5" customHeight="1">
      <c r="A147" s="37"/>
      <c r="B147" s="170"/>
      <c r="C147" s="212" t="s">
        <v>154</v>
      </c>
      <c r="D147" s="212" t="s">
        <v>151</v>
      </c>
      <c r="E147" s="213" t="s">
        <v>142</v>
      </c>
      <c r="F147" s="214" t="s">
        <v>155</v>
      </c>
      <c r="G147" s="215" t="s">
        <v>136</v>
      </c>
      <c r="H147" s="216">
        <v>2</v>
      </c>
      <c r="I147" s="217"/>
      <c r="J147" s="218">
        <f>ROUND(I147*H147,2)</f>
        <v>0</v>
      </c>
      <c r="K147" s="214" t="s">
        <v>1</v>
      </c>
      <c r="L147" s="219"/>
      <c r="M147" s="220" t="s">
        <v>1</v>
      </c>
      <c r="N147" s="221" t="s">
        <v>42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153</v>
      </c>
      <c r="AT147" s="182" t="s">
        <v>151</v>
      </c>
      <c r="AU147" s="182" t="s">
        <v>87</v>
      </c>
      <c r="AY147" s="18" t="s">
        <v>128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85</v>
      </c>
      <c r="BK147" s="183">
        <f>ROUND(I147*H147,2)</f>
        <v>0</v>
      </c>
      <c r="BL147" s="18" t="s">
        <v>138</v>
      </c>
      <c r="BM147" s="182" t="s">
        <v>156</v>
      </c>
    </row>
    <row r="148" s="2" customFormat="1">
      <c r="A148" s="37"/>
      <c r="B148" s="38"/>
      <c r="C148" s="37"/>
      <c r="D148" s="184" t="s">
        <v>139</v>
      </c>
      <c r="E148" s="37"/>
      <c r="F148" s="185" t="s">
        <v>155</v>
      </c>
      <c r="G148" s="37"/>
      <c r="H148" s="37"/>
      <c r="I148" s="186"/>
      <c r="J148" s="37"/>
      <c r="K148" s="37"/>
      <c r="L148" s="38"/>
      <c r="M148" s="187"/>
      <c r="N148" s="18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139</v>
      </c>
      <c r="AU148" s="18" t="s">
        <v>87</v>
      </c>
    </row>
    <row r="149" s="13" customFormat="1">
      <c r="A149" s="13"/>
      <c r="B149" s="189"/>
      <c r="C149" s="13"/>
      <c r="D149" s="184" t="s">
        <v>140</v>
      </c>
      <c r="E149" s="190" t="s">
        <v>1</v>
      </c>
      <c r="F149" s="191" t="s">
        <v>142</v>
      </c>
      <c r="G149" s="13"/>
      <c r="H149" s="190" t="s">
        <v>1</v>
      </c>
      <c r="I149" s="192"/>
      <c r="J149" s="13"/>
      <c r="K149" s="13"/>
      <c r="L149" s="189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0" t="s">
        <v>140</v>
      </c>
      <c r="AU149" s="190" t="s">
        <v>87</v>
      </c>
      <c r="AV149" s="13" t="s">
        <v>85</v>
      </c>
      <c r="AW149" s="13" t="s">
        <v>31</v>
      </c>
      <c r="AX149" s="13" t="s">
        <v>77</v>
      </c>
      <c r="AY149" s="190" t="s">
        <v>128</v>
      </c>
    </row>
    <row r="150" s="14" customFormat="1">
      <c r="A150" s="14"/>
      <c r="B150" s="196"/>
      <c r="C150" s="14"/>
      <c r="D150" s="184" t="s">
        <v>140</v>
      </c>
      <c r="E150" s="197" t="s">
        <v>1</v>
      </c>
      <c r="F150" s="198" t="s">
        <v>143</v>
      </c>
      <c r="G150" s="14"/>
      <c r="H150" s="199">
        <v>2</v>
      </c>
      <c r="I150" s="200"/>
      <c r="J150" s="14"/>
      <c r="K150" s="14"/>
      <c r="L150" s="196"/>
      <c r="M150" s="201"/>
      <c r="N150" s="202"/>
      <c r="O150" s="202"/>
      <c r="P150" s="202"/>
      <c r="Q150" s="202"/>
      <c r="R150" s="202"/>
      <c r="S150" s="202"/>
      <c r="T150" s="20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7" t="s">
        <v>140</v>
      </c>
      <c r="AU150" s="197" t="s">
        <v>87</v>
      </c>
      <c r="AV150" s="14" t="s">
        <v>87</v>
      </c>
      <c r="AW150" s="14" t="s">
        <v>31</v>
      </c>
      <c r="AX150" s="14" t="s">
        <v>77</v>
      </c>
      <c r="AY150" s="197" t="s">
        <v>128</v>
      </c>
    </row>
    <row r="151" s="15" customFormat="1">
      <c r="A151" s="15"/>
      <c r="B151" s="204"/>
      <c r="C151" s="15"/>
      <c r="D151" s="184" t="s">
        <v>140</v>
      </c>
      <c r="E151" s="205" t="s">
        <v>1</v>
      </c>
      <c r="F151" s="206" t="s">
        <v>150</v>
      </c>
      <c r="G151" s="15"/>
      <c r="H151" s="207">
        <v>2</v>
      </c>
      <c r="I151" s="208"/>
      <c r="J151" s="15"/>
      <c r="K151" s="15"/>
      <c r="L151" s="204"/>
      <c r="M151" s="209"/>
      <c r="N151" s="210"/>
      <c r="O151" s="210"/>
      <c r="P151" s="210"/>
      <c r="Q151" s="210"/>
      <c r="R151" s="210"/>
      <c r="S151" s="210"/>
      <c r="T151" s="21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5" t="s">
        <v>140</v>
      </c>
      <c r="AU151" s="205" t="s">
        <v>87</v>
      </c>
      <c r="AV151" s="15" t="s">
        <v>138</v>
      </c>
      <c r="AW151" s="15" t="s">
        <v>31</v>
      </c>
      <c r="AX151" s="15" t="s">
        <v>85</v>
      </c>
      <c r="AY151" s="205" t="s">
        <v>128</v>
      </c>
    </row>
    <row r="152" s="2" customFormat="1" ht="16.5" customHeight="1">
      <c r="A152" s="37"/>
      <c r="B152" s="170"/>
      <c r="C152" s="212" t="s">
        <v>138</v>
      </c>
      <c r="D152" s="212" t="s">
        <v>151</v>
      </c>
      <c r="E152" s="213" t="s">
        <v>144</v>
      </c>
      <c r="F152" s="214" t="s">
        <v>157</v>
      </c>
      <c r="G152" s="215" t="s">
        <v>136</v>
      </c>
      <c r="H152" s="216">
        <v>1</v>
      </c>
      <c r="I152" s="217"/>
      <c r="J152" s="218">
        <f>ROUND(I152*H152,2)</f>
        <v>0</v>
      </c>
      <c r="K152" s="214" t="s">
        <v>1</v>
      </c>
      <c r="L152" s="219"/>
      <c r="M152" s="220" t="s">
        <v>1</v>
      </c>
      <c r="N152" s="221" t="s">
        <v>42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153</v>
      </c>
      <c r="AT152" s="182" t="s">
        <v>151</v>
      </c>
      <c r="AU152" s="182" t="s">
        <v>87</v>
      </c>
      <c r="AY152" s="18" t="s">
        <v>128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85</v>
      </c>
      <c r="BK152" s="183">
        <f>ROUND(I152*H152,2)</f>
        <v>0</v>
      </c>
      <c r="BL152" s="18" t="s">
        <v>138</v>
      </c>
      <c r="BM152" s="182" t="s">
        <v>153</v>
      </c>
    </row>
    <row r="153" s="2" customFormat="1">
      <c r="A153" s="37"/>
      <c r="B153" s="38"/>
      <c r="C153" s="37"/>
      <c r="D153" s="184" t="s">
        <v>139</v>
      </c>
      <c r="E153" s="37"/>
      <c r="F153" s="185" t="s">
        <v>157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139</v>
      </c>
      <c r="AU153" s="18" t="s">
        <v>87</v>
      </c>
    </row>
    <row r="154" s="13" customFormat="1">
      <c r="A154" s="13"/>
      <c r="B154" s="189"/>
      <c r="C154" s="13"/>
      <c r="D154" s="184" t="s">
        <v>140</v>
      </c>
      <c r="E154" s="190" t="s">
        <v>1</v>
      </c>
      <c r="F154" s="191" t="s">
        <v>144</v>
      </c>
      <c r="G154" s="13"/>
      <c r="H154" s="190" t="s">
        <v>1</v>
      </c>
      <c r="I154" s="192"/>
      <c r="J154" s="13"/>
      <c r="K154" s="13"/>
      <c r="L154" s="189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140</v>
      </c>
      <c r="AU154" s="190" t="s">
        <v>87</v>
      </c>
      <c r="AV154" s="13" t="s">
        <v>85</v>
      </c>
      <c r="AW154" s="13" t="s">
        <v>31</v>
      </c>
      <c r="AX154" s="13" t="s">
        <v>77</v>
      </c>
      <c r="AY154" s="190" t="s">
        <v>128</v>
      </c>
    </row>
    <row r="155" s="14" customFormat="1">
      <c r="A155" s="14"/>
      <c r="B155" s="196"/>
      <c r="C155" s="14"/>
      <c r="D155" s="184" t="s">
        <v>140</v>
      </c>
      <c r="E155" s="197" t="s">
        <v>1</v>
      </c>
      <c r="F155" s="198" t="s">
        <v>85</v>
      </c>
      <c r="G155" s="14"/>
      <c r="H155" s="199">
        <v>1</v>
      </c>
      <c r="I155" s="200"/>
      <c r="J155" s="14"/>
      <c r="K155" s="14"/>
      <c r="L155" s="196"/>
      <c r="M155" s="201"/>
      <c r="N155" s="202"/>
      <c r="O155" s="202"/>
      <c r="P155" s="202"/>
      <c r="Q155" s="202"/>
      <c r="R155" s="202"/>
      <c r="S155" s="202"/>
      <c r="T155" s="20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7" t="s">
        <v>140</v>
      </c>
      <c r="AU155" s="197" t="s">
        <v>87</v>
      </c>
      <c r="AV155" s="14" t="s">
        <v>87</v>
      </c>
      <c r="AW155" s="14" t="s">
        <v>31</v>
      </c>
      <c r="AX155" s="14" t="s">
        <v>77</v>
      </c>
      <c r="AY155" s="197" t="s">
        <v>128</v>
      </c>
    </row>
    <row r="156" s="15" customFormat="1">
      <c r="A156" s="15"/>
      <c r="B156" s="204"/>
      <c r="C156" s="15"/>
      <c r="D156" s="184" t="s">
        <v>140</v>
      </c>
      <c r="E156" s="205" t="s">
        <v>1</v>
      </c>
      <c r="F156" s="206" t="s">
        <v>150</v>
      </c>
      <c r="G156" s="15"/>
      <c r="H156" s="207">
        <v>1</v>
      </c>
      <c r="I156" s="208"/>
      <c r="J156" s="15"/>
      <c r="K156" s="15"/>
      <c r="L156" s="204"/>
      <c r="M156" s="209"/>
      <c r="N156" s="210"/>
      <c r="O156" s="210"/>
      <c r="P156" s="210"/>
      <c r="Q156" s="210"/>
      <c r="R156" s="210"/>
      <c r="S156" s="210"/>
      <c r="T156" s="21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5" t="s">
        <v>140</v>
      </c>
      <c r="AU156" s="205" t="s">
        <v>87</v>
      </c>
      <c r="AV156" s="15" t="s">
        <v>138</v>
      </c>
      <c r="AW156" s="15" t="s">
        <v>31</v>
      </c>
      <c r="AX156" s="15" t="s">
        <v>85</v>
      </c>
      <c r="AY156" s="205" t="s">
        <v>128</v>
      </c>
    </row>
    <row r="157" s="2" customFormat="1" ht="16.5" customHeight="1">
      <c r="A157" s="37"/>
      <c r="B157" s="170"/>
      <c r="C157" s="212" t="s">
        <v>158</v>
      </c>
      <c r="D157" s="212" t="s">
        <v>151</v>
      </c>
      <c r="E157" s="213" t="s">
        <v>145</v>
      </c>
      <c r="F157" s="214" t="s">
        <v>159</v>
      </c>
      <c r="G157" s="215" t="s">
        <v>136</v>
      </c>
      <c r="H157" s="216">
        <v>1</v>
      </c>
      <c r="I157" s="217"/>
      <c r="J157" s="218">
        <f>ROUND(I157*H157,2)</f>
        <v>0</v>
      </c>
      <c r="K157" s="214" t="s">
        <v>1</v>
      </c>
      <c r="L157" s="219"/>
      <c r="M157" s="220" t="s">
        <v>1</v>
      </c>
      <c r="N157" s="221" t="s">
        <v>42</v>
      </c>
      <c r="O157" s="76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153</v>
      </c>
      <c r="AT157" s="182" t="s">
        <v>151</v>
      </c>
      <c r="AU157" s="182" t="s">
        <v>87</v>
      </c>
      <c r="AY157" s="18" t="s">
        <v>128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85</v>
      </c>
      <c r="BK157" s="183">
        <f>ROUND(I157*H157,2)</f>
        <v>0</v>
      </c>
      <c r="BL157" s="18" t="s">
        <v>138</v>
      </c>
      <c r="BM157" s="182" t="s">
        <v>160</v>
      </c>
    </row>
    <row r="158" s="2" customFormat="1">
      <c r="A158" s="37"/>
      <c r="B158" s="38"/>
      <c r="C158" s="37"/>
      <c r="D158" s="184" t="s">
        <v>139</v>
      </c>
      <c r="E158" s="37"/>
      <c r="F158" s="185" t="s">
        <v>159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139</v>
      </c>
      <c r="AU158" s="18" t="s">
        <v>87</v>
      </c>
    </row>
    <row r="159" s="13" customFormat="1">
      <c r="A159" s="13"/>
      <c r="B159" s="189"/>
      <c r="C159" s="13"/>
      <c r="D159" s="184" t="s">
        <v>140</v>
      </c>
      <c r="E159" s="190" t="s">
        <v>1</v>
      </c>
      <c r="F159" s="191" t="s">
        <v>145</v>
      </c>
      <c r="G159" s="13"/>
      <c r="H159" s="190" t="s">
        <v>1</v>
      </c>
      <c r="I159" s="192"/>
      <c r="J159" s="13"/>
      <c r="K159" s="13"/>
      <c r="L159" s="189"/>
      <c r="M159" s="193"/>
      <c r="N159" s="194"/>
      <c r="O159" s="194"/>
      <c r="P159" s="194"/>
      <c r="Q159" s="194"/>
      <c r="R159" s="194"/>
      <c r="S159" s="194"/>
      <c r="T159" s="19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0" t="s">
        <v>140</v>
      </c>
      <c r="AU159" s="190" t="s">
        <v>87</v>
      </c>
      <c r="AV159" s="13" t="s">
        <v>85</v>
      </c>
      <c r="AW159" s="13" t="s">
        <v>31</v>
      </c>
      <c r="AX159" s="13" t="s">
        <v>77</v>
      </c>
      <c r="AY159" s="190" t="s">
        <v>128</v>
      </c>
    </row>
    <row r="160" s="14" customFormat="1">
      <c r="A160" s="14"/>
      <c r="B160" s="196"/>
      <c r="C160" s="14"/>
      <c r="D160" s="184" t="s">
        <v>140</v>
      </c>
      <c r="E160" s="197" t="s">
        <v>1</v>
      </c>
      <c r="F160" s="198" t="s">
        <v>85</v>
      </c>
      <c r="G160" s="14"/>
      <c r="H160" s="199">
        <v>1</v>
      </c>
      <c r="I160" s="200"/>
      <c r="J160" s="14"/>
      <c r="K160" s="14"/>
      <c r="L160" s="196"/>
      <c r="M160" s="201"/>
      <c r="N160" s="202"/>
      <c r="O160" s="202"/>
      <c r="P160" s="202"/>
      <c r="Q160" s="202"/>
      <c r="R160" s="202"/>
      <c r="S160" s="202"/>
      <c r="T160" s="20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7" t="s">
        <v>140</v>
      </c>
      <c r="AU160" s="197" t="s">
        <v>87</v>
      </c>
      <c r="AV160" s="14" t="s">
        <v>87</v>
      </c>
      <c r="AW160" s="14" t="s">
        <v>31</v>
      </c>
      <c r="AX160" s="14" t="s">
        <v>77</v>
      </c>
      <c r="AY160" s="197" t="s">
        <v>128</v>
      </c>
    </row>
    <row r="161" s="15" customFormat="1">
      <c r="A161" s="15"/>
      <c r="B161" s="204"/>
      <c r="C161" s="15"/>
      <c r="D161" s="184" t="s">
        <v>140</v>
      </c>
      <c r="E161" s="205" t="s">
        <v>1</v>
      </c>
      <c r="F161" s="206" t="s">
        <v>150</v>
      </c>
      <c r="G161" s="15"/>
      <c r="H161" s="207">
        <v>1</v>
      </c>
      <c r="I161" s="208"/>
      <c r="J161" s="15"/>
      <c r="K161" s="15"/>
      <c r="L161" s="204"/>
      <c r="M161" s="209"/>
      <c r="N161" s="210"/>
      <c r="O161" s="210"/>
      <c r="P161" s="210"/>
      <c r="Q161" s="210"/>
      <c r="R161" s="210"/>
      <c r="S161" s="210"/>
      <c r="T161" s="21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05" t="s">
        <v>140</v>
      </c>
      <c r="AU161" s="205" t="s">
        <v>87</v>
      </c>
      <c r="AV161" s="15" t="s">
        <v>138</v>
      </c>
      <c r="AW161" s="15" t="s">
        <v>31</v>
      </c>
      <c r="AX161" s="15" t="s">
        <v>85</v>
      </c>
      <c r="AY161" s="205" t="s">
        <v>128</v>
      </c>
    </row>
    <row r="162" s="2" customFormat="1" ht="16.5" customHeight="1">
      <c r="A162" s="37"/>
      <c r="B162" s="170"/>
      <c r="C162" s="212" t="s">
        <v>156</v>
      </c>
      <c r="D162" s="212" t="s">
        <v>151</v>
      </c>
      <c r="E162" s="213" t="s">
        <v>146</v>
      </c>
      <c r="F162" s="214" t="s">
        <v>161</v>
      </c>
      <c r="G162" s="215" t="s">
        <v>136</v>
      </c>
      <c r="H162" s="216">
        <v>1</v>
      </c>
      <c r="I162" s="217"/>
      <c r="J162" s="218">
        <f>ROUND(I162*H162,2)</f>
        <v>0</v>
      </c>
      <c r="K162" s="214" t="s">
        <v>1</v>
      </c>
      <c r="L162" s="219"/>
      <c r="M162" s="220" t="s">
        <v>1</v>
      </c>
      <c r="N162" s="221" t="s">
        <v>42</v>
      </c>
      <c r="O162" s="76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153</v>
      </c>
      <c r="AT162" s="182" t="s">
        <v>151</v>
      </c>
      <c r="AU162" s="182" t="s">
        <v>87</v>
      </c>
      <c r="AY162" s="18" t="s">
        <v>128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85</v>
      </c>
      <c r="BK162" s="183">
        <f>ROUND(I162*H162,2)</f>
        <v>0</v>
      </c>
      <c r="BL162" s="18" t="s">
        <v>138</v>
      </c>
      <c r="BM162" s="182" t="s">
        <v>162</v>
      </c>
    </row>
    <row r="163" s="2" customFormat="1">
      <c r="A163" s="37"/>
      <c r="B163" s="38"/>
      <c r="C163" s="37"/>
      <c r="D163" s="184" t="s">
        <v>139</v>
      </c>
      <c r="E163" s="37"/>
      <c r="F163" s="185" t="s">
        <v>161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139</v>
      </c>
      <c r="AU163" s="18" t="s">
        <v>87</v>
      </c>
    </row>
    <row r="164" s="13" customFormat="1">
      <c r="A164" s="13"/>
      <c r="B164" s="189"/>
      <c r="C164" s="13"/>
      <c r="D164" s="184" t="s">
        <v>140</v>
      </c>
      <c r="E164" s="190" t="s">
        <v>1</v>
      </c>
      <c r="F164" s="191" t="s">
        <v>146</v>
      </c>
      <c r="G164" s="13"/>
      <c r="H164" s="190" t="s">
        <v>1</v>
      </c>
      <c r="I164" s="192"/>
      <c r="J164" s="13"/>
      <c r="K164" s="13"/>
      <c r="L164" s="189"/>
      <c r="M164" s="193"/>
      <c r="N164" s="194"/>
      <c r="O164" s="194"/>
      <c r="P164" s="194"/>
      <c r="Q164" s="194"/>
      <c r="R164" s="194"/>
      <c r="S164" s="194"/>
      <c r="T164" s="19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0" t="s">
        <v>140</v>
      </c>
      <c r="AU164" s="190" t="s">
        <v>87</v>
      </c>
      <c r="AV164" s="13" t="s">
        <v>85</v>
      </c>
      <c r="AW164" s="13" t="s">
        <v>31</v>
      </c>
      <c r="AX164" s="13" t="s">
        <v>77</v>
      </c>
      <c r="AY164" s="190" t="s">
        <v>128</v>
      </c>
    </row>
    <row r="165" s="14" customFormat="1">
      <c r="A165" s="14"/>
      <c r="B165" s="196"/>
      <c r="C165" s="14"/>
      <c r="D165" s="184" t="s">
        <v>140</v>
      </c>
      <c r="E165" s="197" t="s">
        <v>1</v>
      </c>
      <c r="F165" s="198" t="s">
        <v>85</v>
      </c>
      <c r="G165" s="14"/>
      <c r="H165" s="199">
        <v>1</v>
      </c>
      <c r="I165" s="200"/>
      <c r="J165" s="14"/>
      <c r="K165" s="14"/>
      <c r="L165" s="196"/>
      <c r="M165" s="201"/>
      <c r="N165" s="202"/>
      <c r="O165" s="202"/>
      <c r="P165" s="202"/>
      <c r="Q165" s="202"/>
      <c r="R165" s="202"/>
      <c r="S165" s="202"/>
      <c r="T165" s="20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7" t="s">
        <v>140</v>
      </c>
      <c r="AU165" s="197" t="s">
        <v>87</v>
      </c>
      <c r="AV165" s="14" t="s">
        <v>87</v>
      </c>
      <c r="AW165" s="14" t="s">
        <v>31</v>
      </c>
      <c r="AX165" s="14" t="s">
        <v>77</v>
      </c>
      <c r="AY165" s="197" t="s">
        <v>128</v>
      </c>
    </row>
    <row r="166" s="15" customFormat="1">
      <c r="A166" s="15"/>
      <c r="B166" s="204"/>
      <c r="C166" s="15"/>
      <c r="D166" s="184" t="s">
        <v>140</v>
      </c>
      <c r="E166" s="205" t="s">
        <v>1</v>
      </c>
      <c r="F166" s="206" t="s">
        <v>150</v>
      </c>
      <c r="G166" s="15"/>
      <c r="H166" s="207">
        <v>1</v>
      </c>
      <c r="I166" s="208"/>
      <c r="J166" s="15"/>
      <c r="K166" s="15"/>
      <c r="L166" s="204"/>
      <c r="M166" s="209"/>
      <c r="N166" s="210"/>
      <c r="O166" s="210"/>
      <c r="P166" s="210"/>
      <c r="Q166" s="210"/>
      <c r="R166" s="210"/>
      <c r="S166" s="210"/>
      <c r="T166" s="21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05" t="s">
        <v>140</v>
      </c>
      <c r="AU166" s="205" t="s">
        <v>87</v>
      </c>
      <c r="AV166" s="15" t="s">
        <v>138</v>
      </c>
      <c r="AW166" s="15" t="s">
        <v>31</v>
      </c>
      <c r="AX166" s="15" t="s">
        <v>85</v>
      </c>
      <c r="AY166" s="205" t="s">
        <v>128</v>
      </c>
    </row>
    <row r="167" s="2" customFormat="1" ht="16.5" customHeight="1">
      <c r="A167" s="37"/>
      <c r="B167" s="170"/>
      <c r="C167" s="212" t="s">
        <v>163</v>
      </c>
      <c r="D167" s="212" t="s">
        <v>151</v>
      </c>
      <c r="E167" s="213" t="s">
        <v>147</v>
      </c>
      <c r="F167" s="214" t="s">
        <v>164</v>
      </c>
      <c r="G167" s="215" t="s">
        <v>136</v>
      </c>
      <c r="H167" s="216">
        <v>1</v>
      </c>
      <c r="I167" s="217"/>
      <c r="J167" s="218">
        <f>ROUND(I167*H167,2)</f>
        <v>0</v>
      </c>
      <c r="K167" s="214" t="s">
        <v>1</v>
      </c>
      <c r="L167" s="219"/>
      <c r="M167" s="220" t="s">
        <v>1</v>
      </c>
      <c r="N167" s="221" t="s">
        <v>42</v>
      </c>
      <c r="O167" s="76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153</v>
      </c>
      <c r="AT167" s="182" t="s">
        <v>151</v>
      </c>
      <c r="AU167" s="182" t="s">
        <v>87</v>
      </c>
      <c r="AY167" s="18" t="s">
        <v>128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85</v>
      </c>
      <c r="BK167" s="183">
        <f>ROUND(I167*H167,2)</f>
        <v>0</v>
      </c>
      <c r="BL167" s="18" t="s">
        <v>138</v>
      </c>
      <c r="BM167" s="182" t="s">
        <v>165</v>
      </c>
    </row>
    <row r="168" s="2" customFormat="1">
      <c r="A168" s="37"/>
      <c r="B168" s="38"/>
      <c r="C168" s="37"/>
      <c r="D168" s="184" t="s">
        <v>139</v>
      </c>
      <c r="E168" s="37"/>
      <c r="F168" s="185" t="s">
        <v>164</v>
      </c>
      <c r="G168" s="37"/>
      <c r="H168" s="37"/>
      <c r="I168" s="186"/>
      <c r="J168" s="37"/>
      <c r="K168" s="37"/>
      <c r="L168" s="38"/>
      <c r="M168" s="187"/>
      <c r="N168" s="188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139</v>
      </c>
      <c r="AU168" s="18" t="s">
        <v>87</v>
      </c>
    </row>
    <row r="169" s="13" customFormat="1">
      <c r="A169" s="13"/>
      <c r="B169" s="189"/>
      <c r="C169" s="13"/>
      <c r="D169" s="184" t="s">
        <v>140</v>
      </c>
      <c r="E169" s="190" t="s">
        <v>1</v>
      </c>
      <c r="F169" s="191" t="s">
        <v>147</v>
      </c>
      <c r="G169" s="13"/>
      <c r="H169" s="190" t="s">
        <v>1</v>
      </c>
      <c r="I169" s="192"/>
      <c r="J169" s="13"/>
      <c r="K169" s="13"/>
      <c r="L169" s="189"/>
      <c r="M169" s="193"/>
      <c r="N169" s="194"/>
      <c r="O169" s="194"/>
      <c r="P169" s="194"/>
      <c r="Q169" s="194"/>
      <c r="R169" s="194"/>
      <c r="S169" s="194"/>
      <c r="T169" s="19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0" t="s">
        <v>140</v>
      </c>
      <c r="AU169" s="190" t="s">
        <v>87</v>
      </c>
      <c r="AV169" s="13" t="s">
        <v>85</v>
      </c>
      <c r="AW169" s="13" t="s">
        <v>31</v>
      </c>
      <c r="AX169" s="13" t="s">
        <v>77</v>
      </c>
      <c r="AY169" s="190" t="s">
        <v>128</v>
      </c>
    </row>
    <row r="170" s="14" customFormat="1">
      <c r="A170" s="14"/>
      <c r="B170" s="196"/>
      <c r="C170" s="14"/>
      <c r="D170" s="184" t="s">
        <v>140</v>
      </c>
      <c r="E170" s="197" t="s">
        <v>1</v>
      </c>
      <c r="F170" s="198" t="s">
        <v>85</v>
      </c>
      <c r="G170" s="14"/>
      <c r="H170" s="199">
        <v>1</v>
      </c>
      <c r="I170" s="200"/>
      <c r="J170" s="14"/>
      <c r="K170" s="14"/>
      <c r="L170" s="196"/>
      <c r="M170" s="201"/>
      <c r="N170" s="202"/>
      <c r="O170" s="202"/>
      <c r="P170" s="202"/>
      <c r="Q170" s="202"/>
      <c r="R170" s="202"/>
      <c r="S170" s="202"/>
      <c r="T170" s="20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7" t="s">
        <v>140</v>
      </c>
      <c r="AU170" s="197" t="s">
        <v>87</v>
      </c>
      <c r="AV170" s="14" t="s">
        <v>87</v>
      </c>
      <c r="AW170" s="14" t="s">
        <v>31</v>
      </c>
      <c r="AX170" s="14" t="s">
        <v>77</v>
      </c>
      <c r="AY170" s="197" t="s">
        <v>128</v>
      </c>
    </row>
    <row r="171" s="15" customFormat="1">
      <c r="A171" s="15"/>
      <c r="B171" s="204"/>
      <c r="C171" s="15"/>
      <c r="D171" s="184" t="s">
        <v>140</v>
      </c>
      <c r="E171" s="205" t="s">
        <v>1</v>
      </c>
      <c r="F171" s="206" t="s">
        <v>150</v>
      </c>
      <c r="G171" s="15"/>
      <c r="H171" s="207">
        <v>1</v>
      </c>
      <c r="I171" s="208"/>
      <c r="J171" s="15"/>
      <c r="K171" s="15"/>
      <c r="L171" s="204"/>
      <c r="M171" s="209"/>
      <c r="N171" s="210"/>
      <c r="O171" s="210"/>
      <c r="P171" s="210"/>
      <c r="Q171" s="210"/>
      <c r="R171" s="210"/>
      <c r="S171" s="210"/>
      <c r="T171" s="21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05" t="s">
        <v>140</v>
      </c>
      <c r="AU171" s="205" t="s">
        <v>87</v>
      </c>
      <c r="AV171" s="15" t="s">
        <v>138</v>
      </c>
      <c r="AW171" s="15" t="s">
        <v>31</v>
      </c>
      <c r="AX171" s="15" t="s">
        <v>85</v>
      </c>
      <c r="AY171" s="205" t="s">
        <v>128</v>
      </c>
    </row>
    <row r="172" s="2" customFormat="1" ht="16.5" customHeight="1">
      <c r="A172" s="37"/>
      <c r="B172" s="170"/>
      <c r="C172" s="212" t="s">
        <v>153</v>
      </c>
      <c r="D172" s="212" t="s">
        <v>151</v>
      </c>
      <c r="E172" s="213" t="s">
        <v>148</v>
      </c>
      <c r="F172" s="214" t="s">
        <v>166</v>
      </c>
      <c r="G172" s="215" t="s">
        <v>136</v>
      </c>
      <c r="H172" s="216">
        <v>1</v>
      </c>
      <c r="I172" s="217"/>
      <c r="J172" s="218">
        <f>ROUND(I172*H172,2)</f>
        <v>0</v>
      </c>
      <c r="K172" s="214" t="s">
        <v>1</v>
      </c>
      <c r="L172" s="219"/>
      <c r="M172" s="220" t="s">
        <v>1</v>
      </c>
      <c r="N172" s="221" t="s">
        <v>42</v>
      </c>
      <c r="O172" s="76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153</v>
      </c>
      <c r="AT172" s="182" t="s">
        <v>151</v>
      </c>
      <c r="AU172" s="182" t="s">
        <v>87</v>
      </c>
      <c r="AY172" s="18" t="s">
        <v>128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85</v>
      </c>
      <c r="BK172" s="183">
        <f>ROUND(I172*H172,2)</f>
        <v>0</v>
      </c>
      <c r="BL172" s="18" t="s">
        <v>138</v>
      </c>
      <c r="BM172" s="182" t="s">
        <v>167</v>
      </c>
    </row>
    <row r="173" s="2" customFormat="1">
      <c r="A173" s="37"/>
      <c r="B173" s="38"/>
      <c r="C173" s="37"/>
      <c r="D173" s="184" t="s">
        <v>139</v>
      </c>
      <c r="E173" s="37"/>
      <c r="F173" s="185" t="s">
        <v>166</v>
      </c>
      <c r="G173" s="37"/>
      <c r="H173" s="37"/>
      <c r="I173" s="186"/>
      <c r="J173" s="37"/>
      <c r="K173" s="37"/>
      <c r="L173" s="38"/>
      <c r="M173" s="187"/>
      <c r="N173" s="188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139</v>
      </c>
      <c r="AU173" s="18" t="s">
        <v>87</v>
      </c>
    </row>
    <row r="174" s="13" customFormat="1">
      <c r="A174" s="13"/>
      <c r="B174" s="189"/>
      <c r="C174" s="13"/>
      <c r="D174" s="184" t="s">
        <v>140</v>
      </c>
      <c r="E174" s="190" t="s">
        <v>1</v>
      </c>
      <c r="F174" s="191" t="s">
        <v>148</v>
      </c>
      <c r="G174" s="13"/>
      <c r="H174" s="190" t="s">
        <v>1</v>
      </c>
      <c r="I174" s="192"/>
      <c r="J174" s="13"/>
      <c r="K174" s="13"/>
      <c r="L174" s="189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0" t="s">
        <v>140</v>
      </c>
      <c r="AU174" s="190" t="s">
        <v>87</v>
      </c>
      <c r="AV174" s="13" t="s">
        <v>85</v>
      </c>
      <c r="AW174" s="13" t="s">
        <v>31</v>
      </c>
      <c r="AX174" s="13" t="s">
        <v>77</v>
      </c>
      <c r="AY174" s="190" t="s">
        <v>128</v>
      </c>
    </row>
    <row r="175" s="14" customFormat="1">
      <c r="A175" s="14"/>
      <c r="B175" s="196"/>
      <c r="C175" s="14"/>
      <c r="D175" s="184" t="s">
        <v>140</v>
      </c>
      <c r="E175" s="197" t="s">
        <v>1</v>
      </c>
      <c r="F175" s="198" t="s">
        <v>85</v>
      </c>
      <c r="G175" s="14"/>
      <c r="H175" s="199">
        <v>1</v>
      </c>
      <c r="I175" s="200"/>
      <c r="J175" s="14"/>
      <c r="K175" s="14"/>
      <c r="L175" s="196"/>
      <c r="M175" s="201"/>
      <c r="N175" s="202"/>
      <c r="O175" s="202"/>
      <c r="P175" s="202"/>
      <c r="Q175" s="202"/>
      <c r="R175" s="202"/>
      <c r="S175" s="202"/>
      <c r="T175" s="20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7" t="s">
        <v>140</v>
      </c>
      <c r="AU175" s="197" t="s">
        <v>87</v>
      </c>
      <c r="AV175" s="14" t="s">
        <v>87</v>
      </c>
      <c r="AW175" s="14" t="s">
        <v>31</v>
      </c>
      <c r="AX175" s="14" t="s">
        <v>77</v>
      </c>
      <c r="AY175" s="197" t="s">
        <v>128</v>
      </c>
    </row>
    <row r="176" s="15" customFormat="1">
      <c r="A176" s="15"/>
      <c r="B176" s="204"/>
      <c r="C176" s="15"/>
      <c r="D176" s="184" t="s">
        <v>140</v>
      </c>
      <c r="E176" s="205" t="s">
        <v>1</v>
      </c>
      <c r="F176" s="206" t="s">
        <v>150</v>
      </c>
      <c r="G176" s="15"/>
      <c r="H176" s="207">
        <v>1</v>
      </c>
      <c r="I176" s="208"/>
      <c r="J176" s="15"/>
      <c r="K176" s="15"/>
      <c r="L176" s="204"/>
      <c r="M176" s="209"/>
      <c r="N176" s="210"/>
      <c r="O176" s="210"/>
      <c r="P176" s="210"/>
      <c r="Q176" s="210"/>
      <c r="R176" s="210"/>
      <c r="S176" s="210"/>
      <c r="T176" s="21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05" t="s">
        <v>140</v>
      </c>
      <c r="AU176" s="205" t="s">
        <v>87</v>
      </c>
      <c r="AV176" s="15" t="s">
        <v>138</v>
      </c>
      <c r="AW176" s="15" t="s">
        <v>31</v>
      </c>
      <c r="AX176" s="15" t="s">
        <v>85</v>
      </c>
      <c r="AY176" s="205" t="s">
        <v>128</v>
      </c>
    </row>
    <row r="177" s="2" customFormat="1" ht="16.5" customHeight="1">
      <c r="A177" s="37"/>
      <c r="B177" s="170"/>
      <c r="C177" s="212" t="s">
        <v>129</v>
      </c>
      <c r="D177" s="212" t="s">
        <v>151</v>
      </c>
      <c r="E177" s="213" t="s">
        <v>149</v>
      </c>
      <c r="F177" s="214" t="s">
        <v>168</v>
      </c>
      <c r="G177" s="215" t="s">
        <v>136</v>
      </c>
      <c r="H177" s="216">
        <v>2</v>
      </c>
      <c r="I177" s="217"/>
      <c r="J177" s="218">
        <f>ROUND(I177*H177,2)</f>
        <v>0</v>
      </c>
      <c r="K177" s="214" t="s">
        <v>1</v>
      </c>
      <c r="L177" s="219"/>
      <c r="M177" s="220" t="s">
        <v>1</v>
      </c>
      <c r="N177" s="221" t="s">
        <v>42</v>
      </c>
      <c r="O177" s="76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153</v>
      </c>
      <c r="AT177" s="182" t="s">
        <v>151</v>
      </c>
      <c r="AU177" s="182" t="s">
        <v>87</v>
      </c>
      <c r="AY177" s="18" t="s">
        <v>128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85</v>
      </c>
      <c r="BK177" s="183">
        <f>ROUND(I177*H177,2)</f>
        <v>0</v>
      </c>
      <c r="BL177" s="18" t="s">
        <v>138</v>
      </c>
      <c r="BM177" s="182" t="s">
        <v>169</v>
      </c>
    </row>
    <row r="178" s="2" customFormat="1">
      <c r="A178" s="37"/>
      <c r="B178" s="38"/>
      <c r="C178" s="37"/>
      <c r="D178" s="184" t="s">
        <v>139</v>
      </c>
      <c r="E178" s="37"/>
      <c r="F178" s="185" t="s">
        <v>168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139</v>
      </c>
      <c r="AU178" s="18" t="s">
        <v>87</v>
      </c>
    </row>
    <row r="179" s="13" customFormat="1">
      <c r="A179" s="13"/>
      <c r="B179" s="189"/>
      <c r="C179" s="13"/>
      <c r="D179" s="184" t="s">
        <v>140</v>
      </c>
      <c r="E179" s="190" t="s">
        <v>1</v>
      </c>
      <c r="F179" s="191" t="s">
        <v>149</v>
      </c>
      <c r="G179" s="13"/>
      <c r="H179" s="190" t="s">
        <v>1</v>
      </c>
      <c r="I179" s="192"/>
      <c r="J179" s="13"/>
      <c r="K179" s="13"/>
      <c r="L179" s="189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0" t="s">
        <v>140</v>
      </c>
      <c r="AU179" s="190" t="s">
        <v>87</v>
      </c>
      <c r="AV179" s="13" t="s">
        <v>85</v>
      </c>
      <c r="AW179" s="13" t="s">
        <v>31</v>
      </c>
      <c r="AX179" s="13" t="s">
        <v>77</v>
      </c>
      <c r="AY179" s="190" t="s">
        <v>128</v>
      </c>
    </row>
    <row r="180" s="14" customFormat="1">
      <c r="A180" s="14"/>
      <c r="B180" s="196"/>
      <c r="C180" s="14"/>
      <c r="D180" s="184" t="s">
        <v>140</v>
      </c>
      <c r="E180" s="197" t="s">
        <v>1</v>
      </c>
      <c r="F180" s="198" t="s">
        <v>143</v>
      </c>
      <c r="G180" s="14"/>
      <c r="H180" s="199">
        <v>2</v>
      </c>
      <c r="I180" s="200"/>
      <c r="J180" s="14"/>
      <c r="K180" s="14"/>
      <c r="L180" s="196"/>
      <c r="M180" s="201"/>
      <c r="N180" s="202"/>
      <c r="O180" s="202"/>
      <c r="P180" s="202"/>
      <c r="Q180" s="202"/>
      <c r="R180" s="202"/>
      <c r="S180" s="202"/>
      <c r="T180" s="20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7" t="s">
        <v>140</v>
      </c>
      <c r="AU180" s="197" t="s">
        <v>87</v>
      </c>
      <c r="AV180" s="14" t="s">
        <v>87</v>
      </c>
      <c r="AW180" s="14" t="s">
        <v>31</v>
      </c>
      <c r="AX180" s="14" t="s">
        <v>77</v>
      </c>
      <c r="AY180" s="197" t="s">
        <v>128</v>
      </c>
    </row>
    <row r="181" s="15" customFormat="1">
      <c r="A181" s="15"/>
      <c r="B181" s="204"/>
      <c r="C181" s="15"/>
      <c r="D181" s="184" t="s">
        <v>140</v>
      </c>
      <c r="E181" s="205" t="s">
        <v>1</v>
      </c>
      <c r="F181" s="206" t="s">
        <v>150</v>
      </c>
      <c r="G181" s="15"/>
      <c r="H181" s="207">
        <v>2</v>
      </c>
      <c r="I181" s="208"/>
      <c r="J181" s="15"/>
      <c r="K181" s="15"/>
      <c r="L181" s="204"/>
      <c r="M181" s="209"/>
      <c r="N181" s="210"/>
      <c r="O181" s="210"/>
      <c r="P181" s="210"/>
      <c r="Q181" s="210"/>
      <c r="R181" s="210"/>
      <c r="S181" s="210"/>
      <c r="T181" s="21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5" t="s">
        <v>140</v>
      </c>
      <c r="AU181" s="205" t="s">
        <v>87</v>
      </c>
      <c r="AV181" s="15" t="s">
        <v>138</v>
      </c>
      <c r="AW181" s="15" t="s">
        <v>31</v>
      </c>
      <c r="AX181" s="15" t="s">
        <v>85</v>
      </c>
      <c r="AY181" s="205" t="s">
        <v>128</v>
      </c>
    </row>
    <row r="182" s="2" customFormat="1" ht="24.15" customHeight="1">
      <c r="A182" s="37"/>
      <c r="B182" s="170"/>
      <c r="C182" s="171" t="s">
        <v>160</v>
      </c>
      <c r="D182" s="171" t="s">
        <v>133</v>
      </c>
      <c r="E182" s="172" t="s">
        <v>170</v>
      </c>
      <c r="F182" s="173" t="s">
        <v>171</v>
      </c>
      <c r="G182" s="174" t="s">
        <v>136</v>
      </c>
      <c r="H182" s="175">
        <v>8</v>
      </c>
      <c r="I182" s="176"/>
      <c r="J182" s="177">
        <f>ROUND(I182*H182,2)</f>
        <v>0</v>
      </c>
      <c r="K182" s="173" t="s">
        <v>137</v>
      </c>
      <c r="L182" s="38"/>
      <c r="M182" s="178" t="s">
        <v>1</v>
      </c>
      <c r="N182" s="179" t="s">
        <v>42</v>
      </c>
      <c r="O182" s="76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2" t="s">
        <v>138</v>
      </c>
      <c r="AT182" s="182" t="s">
        <v>133</v>
      </c>
      <c r="AU182" s="182" t="s">
        <v>87</v>
      </c>
      <c r="AY182" s="18" t="s">
        <v>128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85</v>
      </c>
      <c r="BK182" s="183">
        <f>ROUND(I182*H182,2)</f>
        <v>0</v>
      </c>
      <c r="BL182" s="18" t="s">
        <v>138</v>
      </c>
      <c r="BM182" s="182" t="s">
        <v>172</v>
      </c>
    </row>
    <row r="183" s="2" customFormat="1">
      <c r="A183" s="37"/>
      <c r="B183" s="38"/>
      <c r="C183" s="37"/>
      <c r="D183" s="184" t="s">
        <v>139</v>
      </c>
      <c r="E183" s="37"/>
      <c r="F183" s="185" t="s">
        <v>171</v>
      </c>
      <c r="G183" s="37"/>
      <c r="H183" s="37"/>
      <c r="I183" s="186"/>
      <c r="J183" s="37"/>
      <c r="K183" s="37"/>
      <c r="L183" s="38"/>
      <c r="M183" s="187"/>
      <c r="N183" s="188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139</v>
      </c>
      <c r="AU183" s="18" t="s">
        <v>87</v>
      </c>
    </row>
    <row r="184" s="13" customFormat="1">
      <c r="A184" s="13"/>
      <c r="B184" s="189"/>
      <c r="C184" s="13"/>
      <c r="D184" s="184" t="s">
        <v>140</v>
      </c>
      <c r="E184" s="190" t="s">
        <v>1</v>
      </c>
      <c r="F184" s="191" t="s">
        <v>173</v>
      </c>
      <c r="G184" s="13"/>
      <c r="H184" s="190" t="s">
        <v>1</v>
      </c>
      <c r="I184" s="192"/>
      <c r="J184" s="13"/>
      <c r="K184" s="13"/>
      <c r="L184" s="189"/>
      <c r="M184" s="193"/>
      <c r="N184" s="194"/>
      <c r="O184" s="194"/>
      <c r="P184" s="194"/>
      <c r="Q184" s="194"/>
      <c r="R184" s="194"/>
      <c r="S184" s="194"/>
      <c r="T184" s="19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0" t="s">
        <v>140</v>
      </c>
      <c r="AU184" s="190" t="s">
        <v>87</v>
      </c>
      <c r="AV184" s="13" t="s">
        <v>85</v>
      </c>
      <c r="AW184" s="13" t="s">
        <v>31</v>
      </c>
      <c r="AX184" s="13" t="s">
        <v>77</v>
      </c>
      <c r="AY184" s="190" t="s">
        <v>128</v>
      </c>
    </row>
    <row r="185" s="14" customFormat="1">
      <c r="A185" s="14"/>
      <c r="B185" s="196"/>
      <c r="C185" s="14"/>
      <c r="D185" s="184" t="s">
        <v>140</v>
      </c>
      <c r="E185" s="197" t="s">
        <v>1</v>
      </c>
      <c r="F185" s="198" t="s">
        <v>153</v>
      </c>
      <c r="G185" s="14"/>
      <c r="H185" s="199">
        <v>8</v>
      </c>
      <c r="I185" s="200"/>
      <c r="J185" s="14"/>
      <c r="K185" s="14"/>
      <c r="L185" s="196"/>
      <c r="M185" s="201"/>
      <c r="N185" s="202"/>
      <c r="O185" s="202"/>
      <c r="P185" s="202"/>
      <c r="Q185" s="202"/>
      <c r="R185" s="202"/>
      <c r="S185" s="202"/>
      <c r="T185" s="20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7" t="s">
        <v>140</v>
      </c>
      <c r="AU185" s="197" t="s">
        <v>87</v>
      </c>
      <c r="AV185" s="14" t="s">
        <v>87</v>
      </c>
      <c r="AW185" s="14" t="s">
        <v>31</v>
      </c>
      <c r="AX185" s="14" t="s">
        <v>77</v>
      </c>
      <c r="AY185" s="197" t="s">
        <v>128</v>
      </c>
    </row>
    <row r="186" s="15" customFormat="1">
      <c r="A186" s="15"/>
      <c r="B186" s="204"/>
      <c r="C186" s="15"/>
      <c r="D186" s="184" t="s">
        <v>140</v>
      </c>
      <c r="E186" s="205" t="s">
        <v>1</v>
      </c>
      <c r="F186" s="206" t="s">
        <v>150</v>
      </c>
      <c r="G186" s="15"/>
      <c r="H186" s="207">
        <v>8</v>
      </c>
      <c r="I186" s="208"/>
      <c r="J186" s="15"/>
      <c r="K186" s="15"/>
      <c r="L186" s="204"/>
      <c r="M186" s="209"/>
      <c r="N186" s="210"/>
      <c r="O186" s="210"/>
      <c r="P186" s="210"/>
      <c r="Q186" s="210"/>
      <c r="R186" s="210"/>
      <c r="S186" s="210"/>
      <c r="T186" s="21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05" t="s">
        <v>140</v>
      </c>
      <c r="AU186" s="205" t="s">
        <v>87</v>
      </c>
      <c r="AV186" s="15" t="s">
        <v>138</v>
      </c>
      <c r="AW186" s="15" t="s">
        <v>31</v>
      </c>
      <c r="AX186" s="15" t="s">
        <v>85</v>
      </c>
      <c r="AY186" s="205" t="s">
        <v>128</v>
      </c>
    </row>
    <row r="187" s="2" customFormat="1" ht="21.75" customHeight="1">
      <c r="A187" s="37"/>
      <c r="B187" s="170"/>
      <c r="C187" s="212" t="s">
        <v>174</v>
      </c>
      <c r="D187" s="212" t="s">
        <v>151</v>
      </c>
      <c r="E187" s="213" t="s">
        <v>175</v>
      </c>
      <c r="F187" s="214" t="s">
        <v>176</v>
      </c>
      <c r="G187" s="215" t="s">
        <v>136</v>
      </c>
      <c r="H187" s="216">
        <v>8</v>
      </c>
      <c r="I187" s="217"/>
      <c r="J187" s="218">
        <f>ROUND(I187*H187,2)</f>
        <v>0</v>
      </c>
      <c r="K187" s="214" t="s">
        <v>137</v>
      </c>
      <c r="L187" s="219"/>
      <c r="M187" s="220" t="s">
        <v>1</v>
      </c>
      <c r="N187" s="221" t="s">
        <v>42</v>
      </c>
      <c r="O187" s="76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2" t="s">
        <v>153</v>
      </c>
      <c r="AT187" s="182" t="s">
        <v>151</v>
      </c>
      <c r="AU187" s="182" t="s">
        <v>87</v>
      </c>
      <c r="AY187" s="18" t="s">
        <v>128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85</v>
      </c>
      <c r="BK187" s="183">
        <f>ROUND(I187*H187,2)</f>
        <v>0</v>
      </c>
      <c r="BL187" s="18" t="s">
        <v>138</v>
      </c>
      <c r="BM187" s="182" t="s">
        <v>177</v>
      </c>
    </row>
    <row r="188" s="2" customFormat="1">
      <c r="A188" s="37"/>
      <c r="B188" s="38"/>
      <c r="C188" s="37"/>
      <c r="D188" s="184" t="s">
        <v>139</v>
      </c>
      <c r="E188" s="37"/>
      <c r="F188" s="185" t="s">
        <v>176</v>
      </c>
      <c r="G188" s="37"/>
      <c r="H188" s="37"/>
      <c r="I188" s="186"/>
      <c r="J188" s="37"/>
      <c r="K188" s="37"/>
      <c r="L188" s="38"/>
      <c r="M188" s="187"/>
      <c r="N188" s="188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139</v>
      </c>
      <c r="AU188" s="18" t="s">
        <v>87</v>
      </c>
    </row>
    <row r="189" s="13" customFormat="1">
      <c r="A189" s="13"/>
      <c r="B189" s="189"/>
      <c r="C189" s="13"/>
      <c r="D189" s="184" t="s">
        <v>140</v>
      </c>
      <c r="E189" s="190" t="s">
        <v>1</v>
      </c>
      <c r="F189" s="191" t="s">
        <v>176</v>
      </c>
      <c r="G189" s="13"/>
      <c r="H189" s="190" t="s">
        <v>1</v>
      </c>
      <c r="I189" s="192"/>
      <c r="J189" s="13"/>
      <c r="K189" s="13"/>
      <c r="L189" s="189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0" t="s">
        <v>140</v>
      </c>
      <c r="AU189" s="190" t="s">
        <v>87</v>
      </c>
      <c r="AV189" s="13" t="s">
        <v>85</v>
      </c>
      <c r="AW189" s="13" t="s">
        <v>31</v>
      </c>
      <c r="AX189" s="13" t="s">
        <v>77</v>
      </c>
      <c r="AY189" s="190" t="s">
        <v>128</v>
      </c>
    </row>
    <row r="190" s="14" customFormat="1">
      <c r="A190" s="14"/>
      <c r="B190" s="196"/>
      <c r="C190" s="14"/>
      <c r="D190" s="184" t="s">
        <v>140</v>
      </c>
      <c r="E190" s="197" t="s">
        <v>1</v>
      </c>
      <c r="F190" s="198" t="s">
        <v>153</v>
      </c>
      <c r="G190" s="14"/>
      <c r="H190" s="199">
        <v>8</v>
      </c>
      <c r="I190" s="200"/>
      <c r="J190" s="14"/>
      <c r="K190" s="14"/>
      <c r="L190" s="196"/>
      <c r="M190" s="201"/>
      <c r="N190" s="202"/>
      <c r="O190" s="202"/>
      <c r="P190" s="202"/>
      <c r="Q190" s="202"/>
      <c r="R190" s="202"/>
      <c r="S190" s="202"/>
      <c r="T190" s="20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7" t="s">
        <v>140</v>
      </c>
      <c r="AU190" s="197" t="s">
        <v>87</v>
      </c>
      <c r="AV190" s="14" t="s">
        <v>87</v>
      </c>
      <c r="AW190" s="14" t="s">
        <v>31</v>
      </c>
      <c r="AX190" s="14" t="s">
        <v>77</v>
      </c>
      <c r="AY190" s="197" t="s">
        <v>128</v>
      </c>
    </row>
    <row r="191" s="15" customFormat="1">
      <c r="A191" s="15"/>
      <c r="B191" s="204"/>
      <c r="C191" s="15"/>
      <c r="D191" s="184" t="s">
        <v>140</v>
      </c>
      <c r="E191" s="205" t="s">
        <v>1</v>
      </c>
      <c r="F191" s="206" t="s">
        <v>150</v>
      </c>
      <c r="G191" s="15"/>
      <c r="H191" s="207">
        <v>8</v>
      </c>
      <c r="I191" s="208"/>
      <c r="J191" s="15"/>
      <c r="K191" s="15"/>
      <c r="L191" s="204"/>
      <c r="M191" s="222"/>
      <c r="N191" s="223"/>
      <c r="O191" s="223"/>
      <c r="P191" s="223"/>
      <c r="Q191" s="223"/>
      <c r="R191" s="223"/>
      <c r="S191" s="223"/>
      <c r="T191" s="22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5" t="s">
        <v>140</v>
      </c>
      <c r="AU191" s="205" t="s">
        <v>87</v>
      </c>
      <c r="AV191" s="15" t="s">
        <v>138</v>
      </c>
      <c r="AW191" s="15" t="s">
        <v>31</v>
      </c>
      <c r="AX191" s="15" t="s">
        <v>85</v>
      </c>
      <c r="AY191" s="205" t="s">
        <v>128</v>
      </c>
    </row>
    <row r="192" s="2" customFormat="1" ht="6.96" customHeight="1">
      <c r="A192" s="37"/>
      <c r="B192" s="59"/>
      <c r="C192" s="60"/>
      <c r="D192" s="60"/>
      <c r="E192" s="60"/>
      <c r="F192" s="60"/>
      <c r="G192" s="60"/>
      <c r="H192" s="60"/>
      <c r="I192" s="60"/>
      <c r="J192" s="60"/>
      <c r="K192" s="60"/>
      <c r="L192" s="38"/>
      <c r="M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</row>
  </sheetData>
  <autoFilter ref="C118:K19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Chodník v obci Krašovice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178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26</v>
      </c>
      <c r="G12" s="37"/>
      <c r="H12" s="37"/>
      <c r="I12" s="31" t="s">
        <v>22</v>
      </c>
      <c r="J12" s="68" t="str">
        <f>'Rekapitulace stavby'!AN8</f>
        <v>14. 9. 2022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>06324827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DRS stavební s.r.o. </v>
      </c>
      <c r="F24" s="37"/>
      <c r="G24" s="37"/>
      <c r="H24" s="37"/>
      <c r="I24" s="31" t="s">
        <v>27</v>
      </c>
      <c r="J24" s="26" t="str">
        <f>IF('Rekapitulace stavby'!AN20="","",'Rekapitulace stavby'!AN20)</f>
        <v>CZ06324827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ROUND(J122,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ROUND((SUM(BE122:BE197)),  2)</f>
        <v>0</v>
      </c>
      <c r="G33" s="37"/>
      <c r="H33" s="37"/>
      <c r="I33" s="127">
        <v>0.20999999999999999</v>
      </c>
      <c r="J33" s="126">
        <f>ROUND(((SUM(BE122:BE197))*I33),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ROUND((SUM(BF122:BF197)),  2)</f>
        <v>0</v>
      </c>
      <c r="G34" s="37"/>
      <c r="H34" s="37"/>
      <c r="I34" s="127">
        <v>0.14999999999999999</v>
      </c>
      <c r="J34" s="126">
        <f>ROUND(((SUM(BF122:BF197))*I34),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ROUND((SUM(BG122:BG197)),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ROUND((SUM(BH122:BH197)),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ROUND((SUM(BI122:BI197)),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Chodník v obci Krašovice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CHR - Chránička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14. 9. 2022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DRS stavební s.r.o.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110</v>
      </c>
      <c r="E97" s="141"/>
      <c r="F97" s="141"/>
      <c r="G97" s="141"/>
      <c r="H97" s="141"/>
      <c r="I97" s="141"/>
      <c r="J97" s="142">
        <f>J123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179</v>
      </c>
      <c r="E98" s="145"/>
      <c r="F98" s="145"/>
      <c r="G98" s="145"/>
      <c r="H98" s="145"/>
      <c r="I98" s="145"/>
      <c r="J98" s="146">
        <f>J124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180</v>
      </c>
      <c r="E99" s="145"/>
      <c r="F99" s="145"/>
      <c r="G99" s="145"/>
      <c r="H99" s="145"/>
      <c r="I99" s="145"/>
      <c r="J99" s="146">
        <f>J169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181</v>
      </c>
      <c r="E100" s="145"/>
      <c r="F100" s="145"/>
      <c r="G100" s="145"/>
      <c r="H100" s="145"/>
      <c r="I100" s="145"/>
      <c r="J100" s="146">
        <f>J174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9"/>
      <c r="C101" s="9"/>
      <c r="D101" s="140" t="s">
        <v>182</v>
      </c>
      <c r="E101" s="141"/>
      <c r="F101" s="141"/>
      <c r="G101" s="141"/>
      <c r="H101" s="141"/>
      <c r="I101" s="141"/>
      <c r="J101" s="142">
        <f>J185</f>
        <v>0</v>
      </c>
      <c r="K101" s="9"/>
      <c r="L101" s="13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3"/>
      <c r="C102" s="10"/>
      <c r="D102" s="144" t="s">
        <v>183</v>
      </c>
      <c r="E102" s="145"/>
      <c r="F102" s="145"/>
      <c r="G102" s="145"/>
      <c r="H102" s="145"/>
      <c r="I102" s="145"/>
      <c r="J102" s="146">
        <f>J186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113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0" t="str">
        <f>E7</f>
        <v>Chodník v obci Krašovice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103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>CHR - Chránička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F12</f>
        <v xml:space="preserve"> </v>
      </c>
      <c r="G116" s="37"/>
      <c r="H116" s="37"/>
      <c r="I116" s="31" t="s">
        <v>22</v>
      </c>
      <c r="J116" s="68" t="str">
        <f>IF(J12="","",J12)</f>
        <v>14. 9. 2022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E15</f>
        <v xml:space="preserve"> </v>
      </c>
      <c r="G118" s="37"/>
      <c r="H118" s="37"/>
      <c r="I118" s="31" t="s">
        <v>30</v>
      </c>
      <c r="J118" s="35" t="str">
        <f>E21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IF(E18="","",E18)</f>
        <v>Vyplň údaj</v>
      </c>
      <c r="G119" s="37"/>
      <c r="H119" s="37"/>
      <c r="I119" s="31" t="s">
        <v>32</v>
      </c>
      <c r="J119" s="35" t="str">
        <f>E24</f>
        <v xml:space="preserve">DRS stavební s.r.o.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7"/>
      <c r="B121" s="148"/>
      <c r="C121" s="149" t="s">
        <v>114</v>
      </c>
      <c r="D121" s="150" t="s">
        <v>62</v>
      </c>
      <c r="E121" s="150" t="s">
        <v>58</v>
      </c>
      <c r="F121" s="150" t="s">
        <v>59</v>
      </c>
      <c r="G121" s="150" t="s">
        <v>115</v>
      </c>
      <c r="H121" s="150" t="s">
        <v>116</v>
      </c>
      <c r="I121" s="150" t="s">
        <v>117</v>
      </c>
      <c r="J121" s="150" t="s">
        <v>107</v>
      </c>
      <c r="K121" s="151" t="s">
        <v>118</v>
      </c>
      <c r="L121" s="152"/>
      <c r="M121" s="85" t="s">
        <v>1</v>
      </c>
      <c r="N121" s="86" t="s">
        <v>41</v>
      </c>
      <c r="O121" s="86" t="s">
        <v>119</v>
      </c>
      <c r="P121" s="86" t="s">
        <v>120</v>
      </c>
      <c r="Q121" s="86" t="s">
        <v>121</v>
      </c>
      <c r="R121" s="86" t="s">
        <v>122</v>
      </c>
      <c r="S121" s="86" t="s">
        <v>123</v>
      </c>
      <c r="T121" s="87" t="s">
        <v>124</v>
      </c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</row>
    <row r="122" s="2" customFormat="1" ht="22.8" customHeight="1">
      <c r="A122" s="37"/>
      <c r="B122" s="38"/>
      <c r="C122" s="92" t="s">
        <v>125</v>
      </c>
      <c r="D122" s="37"/>
      <c r="E122" s="37"/>
      <c r="F122" s="37"/>
      <c r="G122" s="37"/>
      <c r="H122" s="37"/>
      <c r="I122" s="37"/>
      <c r="J122" s="153">
        <f>BK122</f>
        <v>0</v>
      </c>
      <c r="K122" s="37"/>
      <c r="L122" s="38"/>
      <c r="M122" s="88"/>
      <c r="N122" s="72"/>
      <c r="O122" s="89"/>
      <c r="P122" s="154">
        <f>P123+P185</f>
        <v>0</v>
      </c>
      <c r="Q122" s="89"/>
      <c r="R122" s="154">
        <f>R123+R185</f>
        <v>0</v>
      </c>
      <c r="S122" s="89"/>
      <c r="T122" s="155">
        <f>T123+T185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76</v>
      </c>
      <c r="AU122" s="18" t="s">
        <v>109</v>
      </c>
      <c r="BK122" s="156">
        <f>BK123+BK185</f>
        <v>0</v>
      </c>
    </row>
    <row r="123" s="12" customFormat="1" ht="25.92" customHeight="1">
      <c r="A123" s="12"/>
      <c r="B123" s="157"/>
      <c r="C123" s="12"/>
      <c r="D123" s="158" t="s">
        <v>76</v>
      </c>
      <c r="E123" s="159" t="s">
        <v>126</v>
      </c>
      <c r="F123" s="159" t="s">
        <v>127</v>
      </c>
      <c r="G123" s="12"/>
      <c r="H123" s="12"/>
      <c r="I123" s="160"/>
      <c r="J123" s="161">
        <f>BK123</f>
        <v>0</v>
      </c>
      <c r="K123" s="12"/>
      <c r="L123" s="157"/>
      <c r="M123" s="162"/>
      <c r="N123" s="163"/>
      <c r="O123" s="163"/>
      <c r="P123" s="164">
        <f>P124+P169+P174</f>
        <v>0</v>
      </c>
      <c r="Q123" s="163"/>
      <c r="R123" s="164">
        <f>R124+R169+R174</f>
        <v>0</v>
      </c>
      <c r="S123" s="163"/>
      <c r="T123" s="165">
        <f>T124+T169+T174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8" t="s">
        <v>85</v>
      </c>
      <c r="AT123" s="166" t="s">
        <v>76</v>
      </c>
      <c r="AU123" s="166" t="s">
        <v>77</v>
      </c>
      <c r="AY123" s="158" t="s">
        <v>128</v>
      </c>
      <c r="BK123" s="167">
        <f>BK124+BK169+BK174</f>
        <v>0</v>
      </c>
    </row>
    <row r="124" s="12" customFormat="1" ht="22.8" customHeight="1">
      <c r="A124" s="12"/>
      <c r="B124" s="157"/>
      <c r="C124" s="12"/>
      <c r="D124" s="158" t="s">
        <v>76</v>
      </c>
      <c r="E124" s="168" t="s">
        <v>85</v>
      </c>
      <c r="F124" s="168" t="s">
        <v>184</v>
      </c>
      <c r="G124" s="12"/>
      <c r="H124" s="12"/>
      <c r="I124" s="160"/>
      <c r="J124" s="169">
        <f>BK124</f>
        <v>0</v>
      </c>
      <c r="K124" s="12"/>
      <c r="L124" s="157"/>
      <c r="M124" s="162"/>
      <c r="N124" s="163"/>
      <c r="O124" s="163"/>
      <c r="P124" s="164">
        <f>SUM(P125:P168)</f>
        <v>0</v>
      </c>
      <c r="Q124" s="163"/>
      <c r="R124" s="164">
        <f>SUM(R125:R168)</f>
        <v>0</v>
      </c>
      <c r="S124" s="163"/>
      <c r="T124" s="165">
        <f>SUM(T125:T168)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8" t="s">
        <v>85</v>
      </c>
      <c r="AT124" s="166" t="s">
        <v>76</v>
      </c>
      <c r="AU124" s="166" t="s">
        <v>85</v>
      </c>
      <c r="AY124" s="158" t="s">
        <v>128</v>
      </c>
      <c r="BK124" s="167">
        <f>SUM(BK125:BK168)</f>
        <v>0</v>
      </c>
    </row>
    <row r="125" s="2" customFormat="1" ht="16.5" customHeight="1">
      <c r="A125" s="37"/>
      <c r="B125" s="170"/>
      <c r="C125" s="171" t="s">
        <v>85</v>
      </c>
      <c r="D125" s="171" t="s">
        <v>133</v>
      </c>
      <c r="E125" s="172" t="s">
        <v>185</v>
      </c>
      <c r="F125" s="173" t="s">
        <v>186</v>
      </c>
      <c r="G125" s="174" t="s">
        <v>187</v>
      </c>
      <c r="H125" s="175">
        <v>174</v>
      </c>
      <c r="I125" s="176"/>
      <c r="J125" s="177">
        <f>ROUND(I125*H125,2)</f>
        <v>0</v>
      </c>
      <c r="K125" s="173" t="s">
        <v>137</v>
      </c>
      <c r="L125" s="38"/>
      <c r="M125" s="178" t="s">
        <v>1</v>
      </c>
      <c r="N125" s="179" t="s">
        <v>42</v>
      </c>
      <c r="O125" s="76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2" t="s">
        <v>138</v>
      </c>
      <c r="AT125" s="182" t="s">
        <v>133</v>
      </c>
      <c r="AU125" s="182" t="s">
        <v>87</v>
      </c>
      <c r="AY125" s="18" t="s">
        <v>128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85</v>
      </c>
      <c r="BK125" s="183">
        <f>ROUND(I125*H125,2)</f>
        <v>0</v>
      </c>
      <c r="BL125" s="18" t="s">
        <v>138</v>
      </c>
      <c r="BM125" s="182" t="s">
        <v>87</v>
      </c>
    </row>
    <row r="126" s="2" customFormat="1">
      <c r="A126" s="37"/>
      <c r="B126" s="38"/>
      <c r="C126" s="37"/>
      <c r="D126" s="184" t="s">
        <v>139</v>
      </c>
      <c r="E126" s="37"/>
      <c r="F126" s="185" t="s">
        <v>188</v>
      </c>
      <c r="G126" s="37"/>
      <c r="H126" s="37"/>
      <c r="I126" s="186"/>
      <c r="J126" s="37"/>
      <c r="K126" s="37"/>
      <c r="L126" s="38"/>
      <c r="M126" s="187"/>
      <c r="N126" s="18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139</v>
      </c>
      <c r="AU126" s="18" t="s">
        <v>87</v>
      </c>
    </row>
    <row r="127" s="14" customFormat="1">
      <c r="A127" s="14"/>
      <c r="B127" s="196"/>
      <c r="C127" s="14"/>
      <c r="D127" s="184" t="s">
        <v>140</v>
      </c>
      <c r="E127" s="197" t="s">
        <v>1</v>
      </c>
      <c r="F127" s="198" t="s">
        <v>189</v>
      </c>
      <c r="G127" s="14"/>
      <c r="H127" s="199">
        <v>174</v>
      </c>
      <c r="I127" s="200"/>
      <c r="J127" s="14"/>
      <c r="K127" s="14"/>
      <c r="L127" s="196"/>
      <c r="M127" s="201"/>
      <c r="N127" s="202"/>
      <c r="O127" s="202"/>
      <c r="P127" s="202"/>
      <c r="Q127" s="202"/>
      <c r="R127" s="202"/>
      <c r="S127" s="202"/>
      <c r="T127" s="20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7" t="s">
        <v>140</v>
      </c>
      <c r="AU127" s="197" t="s">
        <v>87</v>
      </c>
      <c r="AV127" s="14" t="s">
        <v>87</v>
      </c>
      <c r="AW127" s="14" t="s">
        <v>31</v>
      </c>
      <c r="AX127" s="14" t="s">
        <v>77</v>
      </c>
      <c r="AY127" s="197" t="s">
        <v>128</v>
      </c>
    </row>
    <row r="128" s="15" customFormat="1">
      <c r="A128" s="15"/>
      <c r="B128" s="204"/>
      <c r="C128" s="15"/>
      <c r="D128" s="184" t="s">
        <v>140</v>
      </c>
      <c r="E128" s="205" t="s">
        <v>1</v>
      </c>
      <c r="F128" s="206" t="s">
        <v>150</v>
      </c>
      <c r="G128" s="15"/>
      <c r="H128" s="207">
        <v>174</v>
      </c>
      <c r="I128" s="208"/>
      <c r="J128" s="15"/>
      <c r="K128" s="15"/>
      <c r="L128" s="204"/>
      <c r="M128" s="209"/>
      <c r="N128" s="210"/>
      <c r="O128" s="210"/>
      <c r="P128" s="210"/>
      <c r="Q128" s="210"/>
      <c r="R128" s="210"/>
      <c r="S128" s="210"/>
      <c r="T128" s="21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05" t="s">
        <v>140</v>
      </c>
      <c r="AU128" s="205" t="s">
        <v>87</v>
      </c>
      <c r="AV128" s="15" t="s">
        <v>138</v>
      </c>
      <c r="AW128" s="15" t="s">
        <v>31</v>
      </c>
      <c r="AX128" s="15" t="s">
        <v>85</v>
      </c>
      <c r="AY128" s="205" t="s">
        <v>128</v>
      </c>
    </row>
    <row r="129" s="2" customFormat="1" ht="21.75" customHeight="1">
      <c r="A129" s="37"/>
      <c r="B129" s="170"/>
      <c r="C129" s="171" t="s">
        <v>87</v>
      </c>
      <c r="D129" s="171" t="s">
        <v>133</v>
      </c>
      <c r="E129" s="172" t="s">
        <v>190</v>
      </c>
      <c r="F129" s="173" t="s">
        <v>191</v>
      </c>
      <c r="G129" s="174" t="s">
        <v>187</v>
      </c>
      <c r="H129" s="175">
        <v>174</v>
      </c>
      <c r="I129" s="176"/>
      <c r="J129" s="177">
        <f>ROUND(I129*H129,2)</f>
        <v>0</v>
      </c>
      <c r="K129" s="173" t="s">
        <v>137</v>
      </c>
      <c r="L129" s="38"/>
      <c r="M129" s="178" t="s">
        <v>1</v>
      </c>
      <c r="N129" s="179" t="s">
        <v>42</v>
      </c>
      <c r="O129" s="76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138</v>
      </c>
      <c r="AT129" s="182" t="s">
        <v>133</v>
      </c>
      <c r="AU129" s="182" t="s">
        <v>87</v>
      </c>
      <c r="AY129" s="18" t="s">
        <v>128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85</v>
      </c>
      <c r="BK129" s="183">
        <f>ROUND(I129*H129,2)</f>
        <v>0</v>
      </c>
      <c r="BL129" s="18" t="s">
        <v>138</v>
      </c>
      <c r="BM129" s="182" t="s">
        <v>138</v>
      </c>
    </row>
    <row r="130" s="2" customFormat="1">
      <c r="A130" s="37"/>
      <c r="B130" s="38"/>
      <c r="C130" s="37"/>
      <c r="D130" s="184" t="s">
        <v>139</v>
      </c>
      <c r="E130" s="37"/>
      <c r="F130" s="185" t="s">
        <v>192</v>
      </c>
      <c r="G130" s="37"/>
      <c r="H130" s="37"/>
      <c r="I130" s="186"/>
      <c r="J130" s="37"/>
      <c r="K130" s="37"/>
      <c r="L130" s="38"/>
      <c r="M130" s="187"/>
      <c r="N130" s="188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139</v>
      </c>
      <c r="AU130" s="18" t="s">
        <v>87</v>
      </c>
    </row>
    <row r="131" s="14" customFormat="1">
      <c r="A131" s="14"/>
      <c r="B131" s="196"/>
      <c r="C131" s="14"/>
      <c r="D131" s="184" t="s">
        <v>140</v>
      </c>
      <c r="E131" s="197" t="s">
        <v>1</v>
      </c>
      <c r="F131" s="198" t="s">
        <v>189</v>
      </c>
      <c r="G131" s="14"/>
      <c r="H131" s="199">
        <v>174</v>
      </c>
      <c r="I131" s="200"/>
      <c r="J131" s="14"/>
      <c r="K131" s="14"/>
      <c r="L131" s="196"/>
      <c r="M131" s="201"/>
      <c r="N131" s="202"/>
      <c r="O131" s="202"/>
      <c r="P131" s="202"/>
      <c r="Q131" s="202"/>
      <c r="R131" s="202"/>
      <c r="S131" s="202"/>
      <c r="T131" s="20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7" t="s">
        <v>140</v>
      </c>
      <c r="AU131" s="197" t="s">
        <v>87</v>
      </c>
      <c r="AV131" s="14" t="s">
        <v>87</v>
      </c>
      <c r="AW131" s="14" t="s">
        <v>31</v>
      </c>
      <c r="AX131" s="14" t="s">
        <v>77</v>
      </c>
      <c r="AY131" s="197" t="s">
        <v>128</v>
      </c>
    </row>
    <row r="132" s="15" customFormat="1">
      <c r="A132" s="15"/>
      <c r="B132" s="204"/>
      <c r="C132" s="15"/>
      <c r="D132" s="184" t="s">
        <v>140</v>
      </c>
      <c r="E132" s="205" t="s">
        <v>1</v>
      </c>
      <c r="F132" s="206" t="s">
        <v>150</v>
      </c>
      <c r="G132" s="15"/>
      <c r="H132" s="207">
        <v>174</v>
      </c>
      <c r="I132" s="208"/>
      <c r="J132" s="15"/>
      <c r="K132" s="15"/>
      <c r="L132" s="204"/>
      <c r="M132" s="209"/>
      <c r="N132" s="210"/>
      <c r="O132" s="210"/>
      <c r="P132" s="210"/>
      <c r="Q132" s="210"/>
      <c r="R132" s="210"/>
      <c r="S132" s="210"/>
      <c r="T132" s="21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05" t="s">
        <v>140</v>
      </c>
      <c r="AU132" s="205" t="s">
        <v>87</v>
      </c>
      <c r="AV132" s="15" t="s">
        <v>138</v>
      </c>
      <c r="AW132" s="15" t="s">
        <v>31</v>
      </c>
      <c r="AX132" s="15" t="s">
        <v>85</v>
      </c>
      <c r="AY132" s="205" t="s">
        <v>128</v>
      </c>
    </row>
    <row r="133" s="2" customFormat="1" ht="24.15" customHeight="1">
      <c r="A133" s="37"/>
      <c r="B133" s="170"/>
      <c r="C133" s="171" t="s">
        <v>154</v>
      </c>
      <c r="D133" s="171" t="s">
        <v>133</v>
      </c>
      <c r="E133" s="172" t="s">
        <v>193</v>
      </c>
      <c r="F133" s="173" t="s">
        <v>194</v>
      </c>
      <c r="G133" s="174" t="s">
        <v>187</v>
      </c>
      <c r="H133" s="175">
        <v>85</v>
      </c>
      <c r="I133" s="176"/>
      <c r="J133" s="177">
        <f>ROUND(I133*H133,2)</f>
        <v>0</v>
      </c>
      <c r="K133" s="173" t="s">
        <v>137</v>
      </c>
      <c r="L133" s="38"/>
      <c r="M133" s="178" t="s">
        <v>1</v>
      </c>
      <c r="N133" s="179" t="s">
        <v>42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138</v>
      </c>
      <c r="AT133" s="182" t="s">
        <v>133</v>
      </c>
      <c r="AU133" s="182" t="s">
        <v>87</v>
      </c>
      <c r="AY133" s="18" t="s">
        <v>128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85</v>
      </c>
      <c r="BK133" s="183">
        <f>ROUND(I133*H133,2)</f>
        <v>0</v>
      </c>
      <c r="BL133" s="18" t="s">
        <v>138</v>
      </c>
      <c r="BM133" s="182" t="s">
        <v>195</v>
      </c>
    </row>
    <row r="134" s="2" customFormat="1">
      <c r="A134" s="37"/>
      <c r="B134" s="38"/>
      <c r="C134" s="37"/>
      <c r="D134" s="184" t="s">
        <v>139</v>
      </c>
      <c r="E134" s="37"/>
      <c r="F134" s="185" t="s">
        <v>196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139</v>
      </c>
      <c r="AU134" s="18" t="s">
        <v>87</v>
      </c>
    </row>
    <row r="135" s="13" customFormat="1">
      <c r="A135" s="13"/>
      <c r="B135" s="189"/>
      <c r="C135" s="13"/>
      <c r="D135" s="184" t="s">
        <v>140</v>
      </c>
      <c r="E135" s="190" t="s">
        <v>1</v>
      </c>
      <c r="F135" s="191" t="s">
        <v>197</v>
      </c>
      <c r="G135" s="13"/>
      <c r="H135" s="190" t="s">
        <v>1</v>
      </c>
      <c r="I135" s="192"/>
      <c r="J135" s="13"/>
      <c r="K135" s="13"/>
      <c r="L135" s="189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0" t="s">
        <v>140</v>
      </c>
      <c r="AU135" s="190" t="s">
        <v>87</v>
      </c>
      <c r="AV135" s="13" t="s">
        <v>85</v>
      </c>
      <c r="AW135" s="13" t="s">
        <v>31</v>
      </c>
      <c r="AX135" s="13" t="s">
        <v>77</v>
      </c>
      <c r="AY135" s="190" t="s">
        <v>128</v>
      </c>
    </row>
    <row r="136" s="14" customFormat="1">
      <c r="A136" s="14"/>
      <c r="B136" s="196"/>
      <c r="C136" s="14"/>
      <c r="D136" s="184" t="s">
        <v>140</v>
      </c>
      <c r="E136" s="197" t="s">
        <v>1</v>
      </c>
      <c r="F136" s="198" t="s">
        <v>198</v>
      </c>
      <c r="G136" s="14"/>
      <c r="H136" s="199">
        <v>85</v>
      </c>
      <c r="I136" s="200"/>
      <c r="J136" s="14"/>
      <c r="K136" s="14"/>
      <c r="L136" s="196"/>
      <c r="M136" s="201"/>
      <c r="N136" s="202"/>
      <c r="O136" s="202"/>
      <c r="P136" s="202"/>
      <c r="Q136" s="202"/>
      <c r="R136" s="202"/>
      <c r="S136" s="202"/>
      <c r="T136" s="20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7" t="s">
        <v>140</v>
      </c>
      <c r="AU136" s="197" t="s">
        <v>87</v>
      </c>
      <c r="AV136" s="14" t="s">
        <v>87</v>
      </c>
      <c r="AW136" s="14" t="s">
        <v>31</v>
      </c>
      <c r="AX136" s="14" t="s">
        <v>77</v>
      </c>
      <c r="AY136" s="197" t="s">
        <v>128</v>
      </c>
    </row>
    <row r="137" s="15" customFormat="1">
      <c r="A137" s="15"/>
      <c r="B137" s="204"/>
      <c r="C137" s="15"/>
      <c r="D137" s="184" t="s">
        <v>140</v>
      </c>
      <c r="E137" s="205" t="s">
        <v>1</v>
      </c>
      <c r="F137" s="206" t="s">
        <v>150</v>
      </c>
      <c r="G137" s="15"/>
      <c r="H137" s="207">
        <v>85</v>
      </c>
      <c r="I137" s="208"/>
      <c r="J137" s="15"/>
      <c r="K137" s="15"/>
      <c r="L137" s="204"/>
      <c r="M137" s="209"/>
      <c r="N137" s="210"/>
      <c r="O137" s="210"/>
      <c r="P137" s="210"/>
      <c r="Q137" s="210"/>
      <c r="R137" s="210"/>
      <c r="S137" s="210"/>
      <c r="T137" s="21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5" t="s">
        <v>140</v>
      </c>
      <c r="AU137" s="205" t="s">
        <v>87</v>
      </c>
      <c r="AV137" s="15" t="s">
        <v>138</v>
      </c>
      <c r="AW137" s="15" t="s">
        <v>31</v>
      </c>
      <c r="AX137" s="15" t="s">
        <v>85</v>
      </c>
      <c r="AY137" s="205" t="s">
        <v>128</v>
      </c>
    </row>
    <row r="138" s="2" customFormat="1" ht="62.7" customHeight="1">
      <c r="A138" s="37"/>
      <c r="B138" s="170"/>
      <c r="C138" s="171" t="s">
        <v>138</v>
      </c>
      <c r="D138" s="171" t="s">
        <v>133</v>
      </c>
      <c r="E138" s="172" t="s">
        <v>199</v>
      </c>
      <c r="F138" s="173" t="s">
        <v>200</v>
      </c>
      <c r="G138" s="174" t="s">
        <v>201</v>
      </c>
      <c r="H138" s="175">
        <v>8.5</v>
      </c>
      <c r="I138" s="176"/>
      <c r="J138" s="177">
        <f>ROUND(I138*H138,2)</f>
        <v>0</v>
      </c>
      <c r="K138" s="173" t="s">
        <v>1</v>
      </c>
      <c r="L138" s="38"/>
      <c r="M138" s="178" t="s">
        <v>1</v>
      </c>
      <c r="N138" s="179" t="s">
        <v>42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138</v>
      </c>
      <c r="AT138" s="182" t="s">
        <v>133</v>
      </c>
      <c r="AU138" s="182" t="s">
        <v>87</v>
      </c>
      <c r="AY138" s="18" t="s">
        <v>128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85</v>
      </c>
      <c r="BK138" s="183">
        <f>ROUND(I138*H138,2)</f>
        <v>0</v>
      </c>
      <c r="BL138" s="18" t="s">
        <v>138</v>
      </c>
      <c r="BM138" s="182" t="s">
        <v>162</v>
      </c>
    </row>
    <row r="139" s="2" customFormat="1">
      <c r="A139" s="37"/>
      <c r="B139" s="38"/>
      <c r="C139" s="37"/>
      <c r="D139" s="184" t="s">
        <v>139</v>
      </c>
      <c r="E139" s="37"/>
      <c r="F139" s="185" t="s">
        <v>200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139</v>
      </c>
      <c r="AU139" s="18" t="s">
        <v>87</v>
      </c>
    </row>
    <row r="140" s="14" customFormat="1">
      <c r="A140" s="14"/>
      <c r="B140" s="196"/>
      <c r="C140" s="14"/>
      <c r="D140" s="184" t="s">
        <v>140</v>
      </c>
      <c r="E140" s="197" t="s">
        <v>1</v>
      </c>
      <c r="F140" s="198" t="s">
        <v>202</v>
      </c>
      <c r="G140" s="14"/>
      <c r="H140" s="199">
        <v>8.5</v>
      </c>
      <c r="I140" s="200"/>
      <c r="J140" s="14"/>
      <c r="K140" s="14"/>
      <c r="L140" s="196"/>
      <c r="M140" s="201"/>
      <c r="N140" s="202"/>
      <c r="O140" s="202"/>
      <c r="P140" s="202"/>
      <c r="Q140" s="202"/>
      <c r="R140" s="202"/>
      <c r="S140" s="202"/>
      <c r="T140" s="20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7" t="s">
        <v>140</v>
      </c>
      <c r="AU140" s="197" t="s">
        <v>87</v>
      </c>
      <c r="AV140" s="14" t="s">
        <v>87</v>
      </c>
      <c r="AW140" s="14" t="s">
        <v>31</v>
      </c>
      <c r="AX140" s="14" t="s">
        <v>77</v>
      </c>
      <c r="AY140" s="197" t="s">
        <v>128</v>
      </c>
    </row>
    <row r="141" s="15" customFormat="1">
      <c r="A141" s="15"/>
      <c r="B141" s="204"/>
      <c r="C141" s="15"/>
      <c r="D141" s="184" t="s">
        <v>140</v>
      </c>
      <c r="E141" s="205" t="s">
        <v>1</v>
      </c>
      <c r="F141" s="206" t="s">
        <v>150</v>
      </c>
      <c r="G141" s="15"/>
      <c r="H141" s="207">
        <v>8.5</v>
      </c>
      <c r="I141" s="208"/>
      <c r="J141" s="15"/>
      <c r="K141" s="15"/>
      <c r="L141" s="204"/>
      <c r="M141" s="209"/>
      <c r="N141" s="210"/>
      <c r="O141" s="210"/>
      <c r="P141" s="210"/>
      <c r="Q141" s="210"/>
      <c r="R141" s="210"/>
      <c r="S141" s="210"/>
      <c r="T141" s="21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5" t="s">
        <v>140</v>
      </c>
      <c r="AU141" s="205" t="s">
        <v>87</v>
      </c>
      <c r="AV141" s="15" t="s">
        <v>138</v>
      </c>
      <c r="AW141" s="15" t="s">
        <v>31</v>
      </c>
      <c r="AX141" s="15" t="s">
        <v>85</v>
      </c>
      <c r="AY141" s="205" t="s">
        <v>128</v>
      </c>
    </row>
    <row r="142" s="2" customFormat="1" ht="66.75" customHeight="1">
      <c r="A142" s="37"/>
      <c r="B142" s="170"/>
      <c r="C142" s="171" t="s">
        <v>158</v>
      </c>
      <c r="D142" s="171" t="s">
        <v>133</v>
      </c>
      <c r="E142" s="172" t="s">
        <v>203</v>
      </c>
      <c r="F142" s="173" t="s">
        <v>204</v>
      </c>
      <c r="G142" s="174" t="s">
        <v>201</v>
      </c>
      <c r="H142" s="175">
        <v>85</v>
      </c>
      <c r="I142" s="176"/>
      <c r="J142" s="177">
        <f>ROUND(I142*H142,2)</f>
        <v>0</v>
      </c>
      <c r="K142" s="173" t="s">
        <v>1</v>
      </c>
      <c r="L142" s="38"/>
      <c r="M142" s="178" t="s">
        <v>1</v>
      </c>
      <c r="N142" s="179" t="s">
        <v>42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138</v>
      </c>
      <c r="AT142" s="182" t="s">
        <v>133</v>
      </c>
      <c r="AU142" s="182" t="s">
        <v>87</v>
      </c>
      <c r="AY142" s="18" t="s">
        <v>128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85</v>
      </c>
      <c r="BK142" s="183">
        <f>ROUND(I142*H142,2)</f>
        <v>0</v>
      </c>
      <c r="BL142" s="18" t="s">
        <v>138</v>
      </c>
      <c r="BM142" s="182" t="s">
        <v>165</v>
      </c>
    </row>
    <row r="143" s="2" customFormat="1">
      <c r="A143" s="37"/>
      <c r="B143" s="38"/>
      <c r="C143" s="37"/>
      <c r="D143" s="184" t="s">
        <v>139</v>
      </c>
      <c r="E143" s="37"/>
      <c r="F143" s="185" t="s">
        <v>204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139</v>
      </c>
      <c r="AU143" s="18" t="s">
        <v>87</v>
      </c>
    </row>
    <row r="144" s="14" customFormat="1">
      <c r="A144" s="14"/>
      <c r="B144" s="196"/>
      <c r="C144" s="14"/>
      <c r="D144" s="184" t="s">
        <v>140</v>
      </c>
      <c r="E144" s="197" t="s">
        <v>1</v>
      </c>
      <c r="F144" s="198" t="s">
        <v>205</v>
      </c>
      <c r="G144" s="14"/>
      <c r="H144" s="199">
        <v>85</v>
      </c>
      <c r="I144" s="200"/>
      <c r="J144" s="14"/>
      <c r="K144" s="14"/>
      <c r="L144" s="196"/>
      <c r="M144" s="201"/>
      <c r="N144" s="202"/>
      <c r="O144" s="202"/>
      <c r="P144" s="202"/>
      <c r="Q144" s="202"/>
      <c r="R144" s="202"/>
      <c r="S144" s="202"/>
      <c r="T144" s="20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7" t="s">
        <v>140</v>
      </c>
      <c r="AU144" s="197" t="s">
        <v>87</v>
      </c>
      <c r="AV144" s="14" t="s">
        <v>87</v>
      </c>
      <c r="AW144" s="14" t="s">
        <v>31</v>
      </c>
      <c r="AX144" s="14" t="s">
        <v>77</v>
      </c>
      <c r="AY144" s="197" t="s">
        <v>128</v>
      </c>
    </row>
    <row r="145" s="15" customFormat="1">
      <c r="A145" s="15"/>
      <c r="B145" s="204"/>
      <c r="C145" s="15"/>
      <c r="D145" s="184" t="s">
        <v>140</v>
      </c>
      <c r="E145" s="205" t="s">
        <v>1</v>
      </c>
      <c r="F145" s="206" t="s">
        <v>150</v>
      </c>
      <c r="G145" s="15"/>
      <c r="H145" s="207">
        <v>85</v>
      </c>
      <c r="I145" s="208"/>
      <c r="J145" s="15"/>
      <c r="K145" s="15"/>
      <c r="L145" s="204"/>
      <c r="M145" s="209"/>
      <c r="N145" s="210"/>
      <c r="O145" s="210"/>
      <c r="P145" s="210"/>
      <c r="Q145" s="210"/>
      <c r="R145" s="210"/>
      <c r="S145" s="210"/>
      <c r="T145" s="21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05" t="s">
        <v>140</v>
      </c>
      <c r="AU145" s="205" t="s">
        <v>87</v>
      </c>
      <c r="AV145" s="15" t="s">
        <v>138</v>
      </c>
      <c r="AW145" s="15" t="s">
        <v>31</v>
      </c>
      <c r="AX145" s="15" t="s">
        <v>85</v>
      </c>
      <c r="AY145" s="205" t="s">
        <v>128</v>
      </c>
    </row>
    <row r="146" s="2" customFormat="1" ht="24.15" customHeight="1">
      <c r="A146" s="37"/>
      <c r="B146" s="170"/>
      <c r="C146" s="171" t="s">
        <v>156</v>
      </c>
      <c r="D146" s="171" t="s">
        <v>133</v>
      </c>
      <c r="E146" s="172" t="s">
        <v>206</v>
      </c>
      <c r="F146" s="173" t="s">
        <v>207</v>
      </c>
      <c r="G146" s="174" t="s">
        <v>201</v>
      </c>
      <c r="H146" s="175">
        <v>8.5</v>
      </c>
      <c r="I146" s="176"/>
      <c r="J146" s="177">
        <f>ROUND(I146*H146,2)</f>
        <v>0</v>
      </c>
      <c r="K146" s="173" t="s">
        <v>137</v>
      </c>
      <c r="L146" s="38"/>
      <c r="M146" s="178" t="s">
        <v>1</v>
      </c>
      <c r="N146" s="179" t="s">
        <v>42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138</v>
      </c>
      <c r="AT146" s="182" t="s">
        <v>133</v>
      </c>
      <c r="AU146" s="182" t="s">
        <v>87</v>
      </c>
      <c r="AY146" s="18" t="s">
        <v>128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85</v>
      </c>
      <c r="BK146" s="183">
        <f>ROUND(I146*H146,2)</f>
        <v>0</v>
      </c>
      <c r="BL146" s="18" t="s">
        <v>138</v>
      </c>
      <c r="BM146" s="182" t="s">
        <v>167</v>
      </c>
    </row>
    <row r="147" s="2" customFormat="1">
      <c r="A147" s="37"/>
      <c r="B147" s="38"/>
      <c r="C147" s="37"/>
      <c r="D147" s="184" t="s">
        <v>139</v>
      </c>
      <c r="E147" s="37"/>
      <c r="F147" s="185" t="s">
        <v>208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139</v>
      </c>
      <c r="AU147" s="18" t="s">
        <v>87</v>
      </c>
    </row>
    <row r="148" s="14" customFormat="1">
      <c r="A148" s="14"/>
      <c r="B148" s="196"/>
      <c r="C148" s="14"/>
      <c r="D148" s="184" t="s">
        <v>140</v>
      </c>
      <c r="E148" s="197" t="s">
        <v>1</v>
      </c>
      <c r="F148" s="198" t="s">
        <v>202</v>
      </c>
      <c r="G148" s="14"/>
      <c r="H148" s="199">
        <v>8.5</v>
      </c>
      <c r="I148" s="200"/>
      <c r="J148" s="14"/>
      <c r="K148" s="14"/>
      <c r="L148" s="196"/>
      <c r="M148" s="201"/>
      <c r="N148" s="202"/>
      <c r="O148" s="202"/>
      <c r="P148" s="202"/>
      <c r="Q148" s="202"/>
      <c r="R148" s="202"/>
      <c r="S148" s="202"/>
      <c r="T148" s="20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7" t="s">
        <v>140</v>
      </c>
      <c r="AU148" s="197" t="s">
        <v>87</v>
      </c>
      <c r="AV148" s="14" t="s">
        <v>87</v>
      </c>
      <c r="AW148" s="14" t="s">
        <v>31</v>
      </c>
      <c r="AX148" s="14" t="s">
        <v>77</v>
      </c>
      <c r="AY148" s="197" t="s">
        <v>128</v>
      </c>
    </row>
    <row r="149" s="15" customFormat="1">
      <c r="A149" s="15"/>
      <c r="B149" s="204"/>
      <c r="C149" s="15"/>
      <c r="D149" s="184" t="s">
        <v>140</v>
      </c>
      <c r="E149" s="205" t="s">
        <v>1</v>
      </c>
      <c r="F149" s="206" t="s">
        <v>150</v>
      </c>
      <c r="G149" s="15"/>
      <c r="H149" s="207">
        <v>8.5</v>
      </c>
      <c r="I149" s="208"/>
      <c r="J149" s="15"/>
      <c r="K149" s="15"/>
      <c r="L149" s="204"/>
      <c r="M149" s="209"/>
      <c r="N149" s="210"/>
      <c r="O149" s="210"/>
      <c r="P149" s="210"/>
      <c r="Q149" s="210"/>
      <c r="R149" s="210"/>
      <c r="S149" s="210"/>
      <c r="T149" s="21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05" t="s">
        <v>140</v>
      </c>
      <c r="AU149" s="205" t="s">
        <v>87</v>
      </c>
      <c r="AV149" s="15" t="s">
        <v>138</v>
      </c>
      <c r="AW149" s="15" t="s">
        <v>31</v>
      </c>
      <c r="AX149" s="15" t="s">
        <v>85</v>
      </c>
      <c r="AY149" s="205" t="s">
        <v>128</v>
      </c>
    </row>
    <row r="150" s="2" customFormat="1" ht="33" customHeight="1">
      <c r="A150" s="37"/>
      <c r="B150" s="170"/>
      <c r="C150" s="171" t="s">
        <v>163</v>
      </c>
      <c r="D150" s="171" t="s">
        <v>133</v>
      </c>
      <c r="E150" s="172" t="s">
        <v>209</v>
      </c>
      <c r="F150" s="173" t="s">
        <v>210</v>
      </c>
      <c r="G150" s="174" t="s">
        <v>211</v>
      </c>
      <c r="H150" s="175">
        <v>14.025</v>
      </c>
      <c r="I150" s="176"/>
      <c r="J150" s="177">
        <f>ROUND(I150*H150,2)</f>
        <v>0</v>
      </c>
      <c r="K150" s="173" t="s">
        <v>137</v>
      </c>
      <c r="L150" s="38"/>
      <c r="M150" s="178" t="s">
        <v>1</v>
      </c>
      <c r="N150" s="179" t="s">
        <v>42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138</v>
      </c>
      <c r="AT150" s="182" t="s">
        <v>133</v>
      </c>
      <c r="AU150" s="182" t="s">
        <v>87</v>
      </c>
      <c r="AY150" s="18" t="s">
        <v>128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85</v>
      </c>
      <c r="BK150" s="183">
        <f>ROUND(I150*H150,2)</f>
        <v>0</v>
      </c>
      <c r="BL150" s="18" t="s">
        <v>138</v>
      </c>
      <c r="BM150" s="182" t="s">
        <v>169</v>
      </c>
    </row>
    <row r="151" s="2" customFormat="1">
      <c r="A151" s="37"/>
      <c r="B151" s="38"/>
      <c r="C151" s="37"/>
      <c r="D151" s="184" t="s">
        <v>139</v>
      </c>
      <c r="E151" s="37"/>
      <c r="F151" s="185" t="s">
        <v>212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139</v>
      </c>
      <c r="AU151" s="18" t="s">
        <v>87</v>
      </c>
    </row>
    <row r="152" s="13" customFormat="1">
      <c r="A152" s="13"/>
      <c r="B152" s="189"/>
      <c r="C152" s="13"/>
      <c r="D152" s="184" t="s">
        <v>140</v>
      </c>
      <c r="E152" s="190" t="s">
        <v>1</v>
      </c>
      <c r="F152" s="191" t="s">
        <v>213</v>
      </c>
      <c r="G152" s="13"/>
      <c r="H152" s="190" t="s">
        <v>1</v>
      </c>
      <c r="I152" s="192"/>
      <c r="J152" s="13"/>
      <c r="K152" s="13"/>
      <c r="L152" s="189"/>
      <c r="M152" s="193"/>
      <c r="N152" s="194"/>
      <c r="O152" s="194"/>
      <c r="P152" s="194"/>
      <c r="Q152" s="194"/>
      <c r="R152" s="194"/>
      <c r="S152" s="194"/>
      <c r="T152" s="19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0" t="s">
        <v>140</v>
      </c>
      <c r="AU152" s="190" t="s">
        <v>87</v>
      </c>
      <c r="AV152" s="13" t="s">
        <v>85</v>
      </c>
      <c r="AW152" s="13" t="s">
        <v>31</v>
      </c>
      <c r="AX152" s="13" t="s">
        <v>77</v>
      </c>
      <c r="AY152" s="190" t="s">
        <v>128</v>
      </c>
    </row>
    <row r="153" s="13" customFormat="1">
      <c r="A153" s="13"/>
      <c r="B153" s="189"/>
      <c r="C153" s="13"/>
      <c r="D153" s="184" t="s">
        <v>140</v>
      </c>
      <c r="E153" s="190" t="s">
        <v>1</v>
      </c>
      <c r="F153" s="191" t="s">
        <v>214</v>
      </c>
      <c r="G153" s="13"/>
      <c r="H153" s="190" t="s">
        <v>1</v>
      </c>
      <c r="I153" s="192"/>
      <c r="J153" s="13"/>
      <c r="K153" s="13"/>
      <c r="L153" s="189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0" t="s">
        <v>140</v>
      </c>
      <c r="AU153" s="190" t="s">
        <v>87</v>
      </c>
      <c r="AV153" s="13" t="s">
        <v>85</v>
      </c>
      <c r="AW153" s="13" t="s">
        <v>31</v>
      </c>
      <c r="AX153" s="13" t="s">
        <v>77</v>
      </c>
      <c r="AY153" s="190" t="s">
        <v>128</v>
      </c>
    </row>
    <row r="154" s="14" customFormat="1">
      <c r="A154" s="14"/>
      <c r="B154" s="196"/>
      <c r="C154" s="14"/>
      <c r="D154" s="184" t="s">
        <v>140</v>
      </c>
      <c r="E154" s="197" t="s">
        <v>1</v>
      </c>
      <c r="F154" s="198" t="s">
        <v>215</v>
      </c>
      <c r="G154" s="14"/>
      <c r="H154" s="199">
        <v>14.025</v>
      </c>
      <c r="I154" s="200"/>
      <c r="J154" s="14"/>
      <c r="K154" s="14"/>
      <c r="L154" s="196"/>
      <c r="M154" s="201"/>
      <c r="N154" s="202"/>
      <c r="O154" s="202"/>
      <c r="P154" s="202"/>
      <c r="Q154" s="202"/>
      <c r="R154" s="202"/>
      <c r="S154" s="202"/>
      <c r="T154" s="20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7" t="s">
        <v>140</v>
      </c>
      <c r="AU154" s="197" t="s">
        <v>87</v>
      </c>
      <c r="AV154" s="14" t="s">
        <v>87</v>
      </c>
      <c r="AW154" s="14" t="s">
        <v>31</v>
      </c>
      <c r="AX154" s="14" t="s">
        <v>77</v>
      </c>
      <c r="AY154" s="197" t="s">
        <v>128</v>
      </c>
    </row>
    <row r="155" s="15" customFormat="1">
      <c r="A155" s="15"/>
      <c r="B155" s="204"/>
      <c r="C155" s="15"/>
      <c r="D155" s="184" t="s">
        <v>140</v>
      </c>
      <c r="E155" s="205" t="s">
        <v>1</v>
      </c>
      <c r="F155" s="206" t="s">
        <v>150</v>
      </c>
      <c r="G155" s="15"/>
      <c r="H155" s="207">
        <v>14.025</v>
      </c>
      <c r="I155" s="208"/>
      <c r="J155" s="15"/>
      <c r="K155" s="15"/>
      <c r="L155" s="204"/>
      <c r="M155" s="209"/>
      <c r="N155" s="210"/>
      <c r="O155" s="210"/>
      <c r="P155" s="210"/>
      <c r="Q155" s="210"/>
      <c r="R155" s="210"/>
      <c r="S155" s="210"/>
      <c r="T155" s="21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05" t="s">
        <v>140</v>
      </c>
      <c r="AU155" s="205" t="s">
        <v>87</v>
      </c>
      <c r="AV155" s="15" t="s">
        <v>138</v>
      </c>
      <c r="AW155" s="15" t="s">
        <v>31</v>
      </c>
      <c r="AX155" s="15" t="s">
        <v>85</v>
      </c>
      <c r="AY155" s="205" t="s">
        <v>128</v>
      </c>
    </row>
    <row r="156" s="2" customFormat="1" ht="16.5" customHeight="1">
      <c r="A156" s="37"/>
      <c r="B156" s="170"/>
      <c r="C156" s="171" t="s">
        <v>153</v>
      </c>
      <c r="D156" s="171" t="s">
        <v>133</v>
      </c>
      <c r="E156" s="172" t="s">
        <v>216</v>
      </c>
      <c r="F156" s="173" t="s">
        <v>217</v>
      </c>
      <c r="G156" s="174" t="s">
        <v>201</v>
      </c>
      <c r="H156" s="175">
        <v>25.5</v>
      </c>
      <c r="I156" s="176"/>
      <c r="J156" s="177">
        <f>ROUND(I156*H156,2)</f>
        <v>0</v>
      </c>
      <c r="K156" s="173" t="s">
        <v>137</v>
      </c>
      <c r="L156" s="38"/>
      <c r="M156" s="178" t="s">
        <v>1</v>
      </c>
      <c r="N156" s="179" t="s">
        <v>42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138</v>
      </c>
      <c r="AT156" s="182" t="s">
        <v>133</v>
      </c>
      <c r="AU156" s="182" t="s">
        <v>87</v>
      </c>
      <c r="AY156" s="18" t="s">
        <v>128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85</v>
      </c>
      <c r="BK156" s="183">
        <f>ROUND(I156*H156,2)</f>
        <v>0</v>
      </c>
      <c r="BL156" s="18" t="s">
        <v>138</v>
      </c>
      <c r="BM156" s="182" t="s">
        <v>172</v>
      </c>
    </row>
    <row r="157" s="2" customFormat="1">
      <c r="A157" s="37"/>
      <c r="B157" s="38"/>
      <c r="C157" s="37"/>
      <c r="D157" s="184" t="s">
        <v>139</v>
      </c>
      <c r="E157" s="37"/>
      <c r="F157" s="185" t="s">
        <v>218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139</v>
      </c>
      <c r="AU157" s="18" t="s">
        <v>87</v>
      </c>
    </row>
    <row r="158" s="13" customFormat="1">
      <c r="A158" s="13"/>
      <c r="B158" s="189"/>
      <c r="C158" s="13"/>
      <c r="D158" s="184" t="s">
        <v>140</v>
      </c>
      <c r="E158" s="190" t="s">
        <v>1</v>
      </c>
      <c r="F158" s="191" t="s">
        <v>213</v>
      </c>
      <c r="G158" s="13"/>
      <c r="H158" s="190" t="s">
        <v>1</v>
      </c>
      <c r="I158" s="192"/>
      <c r="J158" s="13"/>
      <c r="K158" s="13"/>
      <c r="L158" s="189"/>
      <c r="M158" s="193"/>
      <c r="N158" s="194"/>
      <c r="O158" s="194"/>
      <c r="P158" s="194"/>
      <c r="Q158" s="194"/>
      <c r="R158" s="194"/>
      <c r="S158" s="194"/>
      <c r="T158" s="19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0" t="s">
        <v>140</v>
      </c>
      <c r="AU158" s="190" t="s">
        <v>87</v>
      </c>
      <c r="AV158" s="13" t="s">
        <v>85</v>
      </c>
      <c r="AW158" s="13" t="s">
        <v>31</v>
      </c>
      <c r="AX158" s="13" t="s">
        <v>77</v>
      </c>
      <c r="AY158" s="190" t="s">
        <v>128</v>
      </c>
    </row>
    <row r="159" s="14" customFormat="1">
      <c r="A159" s="14"/>
      <c r="B159" s="196"/>
      <c r="C159" s="14"/>
      <c r="D159" s="184" t="s">
        <v>140</v>
      </c>
      <c r="E159" s="197" t="s">
        <v>1</v>
      </c>
      <c r="F159" s="198" t="s">
        <v>219</v>
      </c>
      <c r="G159" s="14"/>
      <c r="H159" s="199">
        <v>25.5</v>
      </c>
      <c r="I159" s="200"/>
      <c r="J159" s="14"/>
      <c r="K159" s="14"/>
      <c r="L159" s="196"/>
      <c r="M159" s="201"/>
      <c r="N159" s="202"/>
      <c r="O159" s="202"/>
      <c r="P159" s="202"/>
      <c r="Q159" s="202"/>
      <c r="R159" s="202"/>
      <c r="S159" s="202"/>
      <c r="T159" s="20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7" t="s">
        <v>140</v>
      </c>
      <c r="AU159" s="197" t="s">
        <v>87</v>
      </c>
      <c r="AV159" s="14" t="s">
        <v>87</v>
      </c>
      <c r="AW159" s="14" t="s">
        <v>31</v>
      </c>
      <c r="AX159" s="14" t="s">
        <v>77</v>
      </c>
      <c r="AY159" s="197" t="s">
        <v>128</v>
      </c>
    </row>
    <row r="160" s="15" customFormat="1">
      <c r="A160" s="15"/>
      <c r="B160" s="204"/>
      <c r="C160" s="15"/>
      <c r="D160" s="184" t="s">
        <v>140</v>
      </c>
      <c r="E160" s="205" t="s">
        <v>1</v>
      </c>
      <c r="F160" s="206" t="s">
        <v>150</v>
      </c>
      <c r="G160" s="15"/>
      <c r="H160" s="207">
        <v>25.5</v>
      </c>
      <c r="I160" s="208"/>
      <c r="J160" s="15"/>
      <c r="K160" s="15"/>
      <c r="L160" s="204"/>
      <c r="M160" s="209"/>
      <c r="N160" s="210"/>
      <c r="O160" s="210"/>
      <c r="P160" s="210"/>
      <c r="Q160" s="210"/>
      <c r="R160" s="210"/>
      <c r="S160" s="210"/>
      <c r="T160" s="21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5" t="s">
        <v>140</v>
      </c>
      <c r="AU160" s="205" t="s">
        <v>87</v>
      </c>
      <c r="AV160" s="15" t="s">
        <v>138</v>
      </c>
      <c r="AW160" s="15" t="s">
        <v>31</v>
      </c>
      <c r="AX160" s="15" t="s">
        <v>85</v>
      </c>
      <c r="AY160" s="205" t="s">
        <v>128</v>
      </c>
    </row>
    <row r="161" s="2" customFormat="1" ht="24.15" customHeight="1">
      <c r="A161" s="37"/>
      <c r="B161" s="170"/>
      <c r="C161" s="171" t="s">
        <v>129</v>
      </c>
      <c r="D161" s="171" t="s">
        <v>133</v>
      </c>
      <c r="E161" s="172" t="s">
        <v>220</v>
      </c>
      <c r="F161" s="173" t="s">
        <v>221</v>
      </c>
      <c r="G161" s="174" t="s">
        <v>187</v>
      </c>
      <c r="H161" s="175">
        <v>85</v>
      </c>
      <c r="I161" s="176"/>
      <c r="J161" s="177">
        <f>ROUND(I161*H161,2)</f>
        <v>0</v>
      </c>
      <c r="K161" s="173" t="s">
        <v>137</v>
      </c>
      <c r="L161" s="38"/>
      <c r="M161" s="178" t="s">
        <v>1</v>
      </c>
      <c r="N161" s="179" t="s">
        <v>42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138</v>
      </c>
      <c r="AT161" s="182" t="s">
        <v>133</v>
      </c>
      <c r="AU161" s="182" t="s">
        <v>87</v>
      </c>
      <c r="AY161" s="18" t="s">
        <v>128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85</v>
      </c>
      <c r="BK161" s="183">
        <f>ROUND(I161*H161,2)</f>
        <v>0</v>
      </c>
      <c r="BL161" s="18" t="s">
        <v>138</v>
      </c>
      <c r="BM161" s="182" t="s">
        <v>222</v>
      </c>
    </row>
    <row r="162" s="2" customFormat="1">
      <c r="A162" s="37"/>
      <c r="B162" s="38"/>
      <c r="C162" s="37"/>
      <c r="D162" s="184" t="s">
        <v>139</v>
      </c>
      <c r="E162" s="37"/>
      <c r="F162" s="185" t="s">
        <v>223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139</v>
      </c>
      <c r="AU162" s="18" t="s">
        <v>87</v>
      </c>
    </row>
    <row r="163" s="14" customFormat="1">
      <c r="A163" s="14"/>
      <c r="B163" s="196"/>
      <c r="C163" s="14"/>
      <c r="D163" s="184" t="s">
        <v>140</v>
      </c>
      <c r="E163" s="197" t="s">
        <v>1</v>
      </c>
      <c r="F163" s="198" t="s">
        <v>198</v>
      </c>
      <c r="G163" s="14"/>
      <c r="H163" s="199">
        <v>85</v>
      </c>
      <c r="I163" s="200"/>
      <c r="J163" s="14"/>
      <c r="K163" s="14"/>
      <c r="L163" s="196"/>
      <c r="M163" s="201"/>
      <c r="N163" s="202"/>
      <c r="O163" s="202"/>
      <c r="P163" s="202"/>
      <c r="Q163" s="202"/>
      <c r="R163" s="202"/>
      <c r="S163" s="202"/>
      <c r="T163" s="20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7" t="s">
        <v>140</v>
      </c>
      <c r="AU163" s="197" t="s">
        <v>87</v>
      </c>
      <c r="AV163" s="14" t="s">
        <v>87</v>
      </c>
      <c r="AW163" s="14" t="s">
        <v>31</v>
      </c>
      <c r="AX163" s="14" t="s">
        <v>77</v>
      </c>
      <c r="AY163" s="197" t="s">
        <v>128</v>
      </c>
    </row>
    <row r="164" s="15" customFormat="1">
      <c r="A164" s="15"/>
      <c r="B164" s="204"/>
      <c r="C164" s="15"/>
      <c r="D164" s="184" t="s">
        <v>140</v>
      </c>
      <c r="E164" s="205" t="s">
        <v>1</v>
      </c>
      <c r="F164" s="206" t="s">
        <v>150</v>
      </c>
      <c r="G164" s="15"/>
      <c r="H164" s="207">
        <v>85</v>
      </c>
      <c r="I164" s="208"/>
      <c r="J164" s="15"/>
      <c r="K164" s="15"/>
      <c r="L164" s="204"/>
      <c r="M164" s="209"/>
      <c r="N164" s="210"/>
      <c r="O164" s="210"/>
      <c r="P164" s="210"/>
      <c r="Q164" s="210"/>
      <c r="R164" s="210"/>
      <c r="S164" s="210"/>
      <c r="T164" s="21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5" t="s">
        <v>140</v>
      </c>
      <c r="AU164" s="205" t="s">
        <v>87</v>
      </c>
      <c r="AV164" s="15" t="s">
        <v>138</v>
      </c>
      <c r="AW164" s="15" t="s">
        <v>31</v>
      </c>
      <c r="AX164" s="15" t="s">
        <v>85</v>
      </c>
      <c r="AY164" s="205" t="s">
        <v>128</v>
      </c>
    </row>
    <row r="165" s="2" customFormat="1" ht="24.15" customHeight="1">
      <c r="A165" s="37"/>
      <c r="B165" s="170"/>
      <c r="C165" s="171" t="s">
        <v>160</v>
      </c>
      <c r="D165" s="171" t="s">
        <v>133</v>
      </c>
      <c r="E165" s="172" t="s">
        <v>224</v>
      </c>
      <c r="F165" s="173" t="s">
        <v>225</v>
      </c>
      <c r="G165" s="174" t="s">
        <v>187</v>
      </c>
      <c r="H165" s="175">
        <v>85</v>
      </c>
      <c r="I165" s="176"/>
      <c r="J165" s="177">
        <f>ROUND(I165*H165,2)</f>
        <v>0</v>
      </c>
      <c r="K165" s="173" t="s">
        <v>137</v>
      </c>
      <c r="L165" s="38"/>
      <c r="M165" s="178" t="s">
        <v>1</v>
      </c>
      <c r="N165" s="179" t="s">
        <v>42</v>
      </c>
      <c r="O165" s="76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2" t="s">
        <v>138</v>
      </c>
      <c r="AT165" s="182" t="s">
        <v>133</v>
      </c>
      <c r="AU165" s="182" t="s">
        <v>87</v>
      </c>
      <c r="AY165" s="18" t="s">
        <v>128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85</v>
      </c>
      <c r="BK165" s="183">
        <f>ROUND(I165*H165,2)</f>
        <v>0</v>
      </c>
      <c r="BL165" s="18" t="s">
        <v>138</v>
      </c>
      <c r="BM165" s="182" t="s">
        <v>226</v>
      </c>
    </row>
    <row r="166" s="2" customFormat="1">
      <c r="A166" s="37"/>
      <c r="B166" s="38"/>
      <c r="C166" s="37"/>
      <c r="D166" s="184" t="s">
        <v>139</v>
      </c>
      <c r="E166" s="37"/>
      <c r="F166" s="185" t="s">
        <v>227</v>
      </c>
      <c r="G166" s="37"/>
      <c r="H166" s="37"/>
      <c r="I166" s="186"/>
      <c r="J166" s="37"/>
      <c r="K166" s="37"/>
      <c r="L166" s="38"/>
      <c r="M166" s="187"/>
      <c r="N166" s="188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139</v>
      </c>
      <c r="AU166" s="18" t="s">
        <v>87</v>
      </c>
    </row>
    <row r="167" s="14" customFormat="1">
      <c r="A167" s="14"/>
      <c r="B167" s="196"/>
      <c r="C167" s="14"/>
      <c r="D167" s="184" t="s">
        <v>140</v>
      </c>
      <c r="E167" s="197" t="s">
        <v>1</v>
      </c>
      <c r="F167" s="198" t="s">
        <v>198</v>
      </c>
      <c r="G167" s="14"/>
      <c r="H167" s="199">
        <v>85</v>
      </c>
      <c r="I167" s="200"/>
      <c r="J167" s="14"/>
      <c r="K167" s="14"/>
      <c r="L167" s="196"/>
      <c r="M167" s="201"/>
      <c r="N167" s="202"/>
      <c r="O167" s="202"/>
      <c r="P167" s="202"/>
      <c r="Q167" s="202"/>
      <c r="R167" s="202"/>
      <c r="S167" s="202"/>
      <c r="T167" s="20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7" t="s">
        <v>140</v>
      </c>
      <c r="AU167" s="197" t="s">
        <v>87</v>
      </c>
      <c r="AV167" s="14" t="s">
        <v>87</v>
      </c>
      <c r="AW167" s="14" t="s">
        <v>31</v>
      </c>
      <c r="AX167" s="14" t="s">
        <v>77</v>
      </c>
      <c r="AY167" s="197" t="s">
        <v>128</v>
      </c>
    </row>
    <row r="168" s="15" customFormat="1">
      <c r="A168" s="15"/>
      <c r="B168" s="204"/>
      <c r="C168" s="15"/>
      <c r="D168" s="184" t="s">
        <v>140</v>
      </c>
      <c r="E168" s="205" t="s">
        <v>1</v>
      </c>
      <c r="F168" s="206" t="s">
        <v>150</v>
      </c>
      <c r="G168" s="15"/>
      <c r="H168" s="207">
        <v>85</v>
      </c>
      <c r="I168" s="208"/>
      <c r="J168" s="15"/>
      <c r="K168" s="15"/>
      <c r="L168" s="204"/>
      <c r="M168" s="209"/>
      <c r="N168" s="210"/>
      <c r="O168" s="210"/>
      <c r="P168" s="210"/>
      <c r="Q168" s="210"/>
      <c r="R168" s="210"/>
      <c r="S168" s="210"/>
      <c r="T168" s="21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05" t="s">
        <v>140</v>
      </c>
      <c r="AU168" s="205" t="s">
        <v>87</v>
      </c>
      <c r="AV168" s="15" t="s">
        <v>138</v>
      </c>
      <c r="AW168" s="15" t="s">
        <v>31</v>
      </c>
      <c r="AX168" s="15" t="s">
        <v>85</v>
      </c>
      <c r="AY168" s="205" t="s">
        <v>128</v>
      </c>
    </row>
    <row r="169" s="12" customFormat="1" ht="22.8" customHeight="1">
      <c r="A169" s="12"/>
      <c r="B169" s="157"/>
      <c r="C169" s="12"/>
      <c r="D169" s="158" t="s">
        <v>76</v>
      </c>
      <c r="E169" s="168" t="s">
        <v>138</v>
      </c>
      <c r="F169" s="168" t="s">
        <v>228</v>
      </c>
      <c r="G169" s="12"/>
      <c r="H169" s="12"/>
      <c r="I169" s="160"/>
      <c r="J169" s="169">
        <f>BK169</f>
        <v>0</v>
      </c>
      <c r="K169" s="12"/>
      <c r="L169" s="157"/>
      <c r="M169" s="162"/>
      <c r="N169" s="163"/>
      <c r="O169" s="163"/>
      <c r="P169" s="164">
        <f>SUM(P170:P173)</f>
        <v>0</v>
      </c>
      <c r="Q169" s="163"/>
      <c r="R169" s="164">
        <f>SUM(R170:R173)</f>
        <v>0</v>
      </c>
      <c r="S169" s="163"/>
      <c r="T169" s="165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8" t="s">
        <v>85</v>
      </c>
      <c r="AT169" s="166" t="s">
        <v>76</v>
      </c>
      <c r="AU169" s="166" t="s">
        <v>85</v>
      </c>
      <c r="AY169" s="158" t="s">
        <v>128</v>
      </c>
      <c r="BK169" s="167">
        <f>SUM(BK170:BK173)</f>
        <v>0</v>
      </c>
    </row>
    <row r="170" s="2" customFormat="1" ht="16.5" customHeight="1">
      <c r="A170" s="37"/>
      <c r="B170" s="170"/>
      <c r="C170" s="171" t="s">
        <v>174</v>
      </c>
      <c r="D170" s="171" t="s">
        <v>133</v>
      </c>
      <c r="E170" s="172" t="s">
        <v>229</v>
      </c>
      <c r="F170" s="173" t="s">
        <v>230</v>
      </c>
      <c r="G170" s="174" t="s">
        <v>201</v>
      </c>
      <c r="H170" s="175">
        <v>8.5</v>
      </c>
      <c r="I170" s="176"/>
      <c r="J170" s="177">
        <f>ROUND(I170*H170,2)</f>
        <v>0</v>
      </c>
      <c r="K170" s="173" t="s">
        <v>137</v>
      </c>
      <c r="L170" s="38"/>
      <c r="M170" s="178" t="s">
        <v>1</v>
      </c>
      <c r="N170" s="179" t="s">
        <v>42</v>
      </c>
      <c r="O170" s="76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138</v>
      </c>
      <c r="AT170" s="182" t="s">
        <v>133</v>
      </c>
      <c r="AU170" s="182" t="s">
        <v>87</v>
      </c>
      <c r="AY170" s="18" t="s">
        <v>128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85</v>
      </c>
      <c r="BK170" s="183">
        <f>ROUND(I170*H170,2)</f>
        <v>0</v>
      </c>
      <c r="BL170" s="18" t="s">
        <v>138</v>
      </c>
      <c r="BM170" s="182" t="s">
        <v>231</v>
      </c>
    </row>
    <row r="171" s="2" customFormat="1">
      <c r="A171" s="37"/>
      <c r="B171" s="38"/>
      <c r="C171" s="37"/>
      <c r="D171" s="184" t="s">
        <v>139</v>
      </c>
      <c r="E171" s="37"/>
      <c r="F171" s="185" t="s">
        <v>232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139</v>
      </c>
      <c r="AU171" s="18" t="s">
        <v>87</v>
      </c>
    </row>
    <row r="172" s="14" customFormat="1">
      <c r="A172" s="14"/>
      <c r="B172" s="196"/>
      <c r="C172" s="14"/>
      <c r="D172" s="184" t="s">
        <v>140</v>
      </c>
      <c r="E172" s="197" t="s">
        <v>1</v>
      </c>
      <c r="F172" s="198" t="s">
        <v>233</v>
      </c>
      <c r="G172" s="14"/>
      <c r="H172" s="199">
        <v>8.5</v>
      </c>
      <c r="I172" s="200"/>
      <c r="J172" s="14"/>
      <c r="K172" s="14"/>
      <c r="L172" s="196"/>
      <c r="M172" s="201"/>
      <c r="N172" s="202"/>
      <c r="O172" s="202"/>
      <c r="P172" s="202"/>
      <c r="Q172" s="202"/>
      <c r="R172" s="202"/>
      <c r="S172" s="202"/>
      <c r="T172" s="20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7" t="s">
        <v>140</v>
      </c>
      <c r="AU172" s="197" t="s">
        <v>87</v>
      </c>
      <c r="AV172" s="14" t="s">
        <v>87</v>
      </c>
      <c r="AW172" s="14" t="s">
        <v>31</v>
      </c>
      <c r="AX172" s="14" t="s">
        <v>77</v>
      </c>
      <c r="AY172" s="197" t="s">
        <v>128</v>
      </c>
    </row>
    <row r="173" s="15" customFormat="1">
      <c r="A173" s="15"/>
      <c r="B173" s="204"/>
      <c r="C173" s="15"/>
      <c r="D173" s="184" t="s">
        <v>140</v>
      </c>
      <c r="E173" s="205" t="s">
        <v>1</v>
      </c>
      <c r="F173" s="206" t="s">
        <v>150</v>
      </c>
      <c r="G173" s="15"/>
      <c r="H173" s="207">
        <v>8.5</v>
      </c>
      <c r="I173" s="208"/>
      <c r="J173" s="15"/>
      <c r="K173" s="15"/>
      <c r="L173" s="204"/>
      <c r="M173" s="209"/>
      <c r="N173" s="210"/>
      <c r="O173" s="210"/>
      <c r="P173" s="210"/>
      <c r="Q173" s="210"/>
      <c r="R173" s="210"/>
      <c r="S173" s="210"/>
      <c r="T173" s="21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05" t="s">
        <v>140</v>
      </c>
      <c r="AU173" s="205" t="s">
        <v>87</v>
      </c>
      <c r="AV173" s="15" t="s">
        <v>138</v>
      </c>
      <c r="AW173" s="15" t="s">
        <v>31</v>
      </c>
      <c r="AX173" s="15" t="s">
        <v>85</v>
      </c>
      <c r="AY173" s="205" t="s">
        <v>128</v>
      </c>
    </row>
    <row r="174" s="12" customFormat="1" ht="22.8" customHeight="1">
      <c r="A174" s="12"/>
      <c r="B174" s="157"/>
      <c r="C174" s="12"/>
      <c r="D174" s="158" t="s">
        <v>76</v>
      </c>
      <c r="E174" s="168" t="s">
        <v>153</v>
      </c>
      <c r="F174" s="168" t="s">
        <v>234</v>
      </c>
      <c r="G174" s="12"/>
      <c r="H174" s="12"/>
      <c r="I174" s="160"/>
      <c r="J174" s="169">
        <f>BK174</f>
        <v>0</v>
      </c>
      <c r="K174" s="12"/>
      <c r="L174" s="157"/>
      <c r="M174" s="162"/>
      <c r="N174" s="163"/>
      <c r="O174" s="163"/>
      <c r="P174" s="164">
        <f>SUM(P175:P184)</f>
        <v>0</v>
      </c>
      <c r="Q174" s="163"/>
      <c r="R174" s="164">
        <f>SUM(R175:R184)</f>
        <v>0</v>
      </c>
      <c r="S174" s="163"/>
      <c r="T174" s="165">
        <f>SUM(T175:T184)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8" t="s">
        <v>85</v>
      </c>
      <c r="AT174" s="166" t="s">
        <v>76</v>
      </c>
      <c r="AU174" s="166" t="s">
        <v>85</v>
      </c>
      <c r="AY174" s="158" t="s">
        <v>128</v>
      </c>
      <c r="BK174" s="167">
        <f>SUM(BK175:BK184)</f>
        <v>0</v>
      </c>
    </row>
    <row r="175" s="2" customFormat="1" ht="16.5" customHeight="1">
      <c r="A175" s="37"/>
      <c r="B175" s="170"/>
      <c r="C175" s="171" t="s">
        <v>162</v>
      </c>
      <c r="D175" s="171" t="s">
        <v>133</v>
      </c>
      <c r="E175" s="172" t="s">
        <v>235</v>
      </c>
      <c r="F175" s="173" t="s">
        <v>236</v>
      </c>
      <c r="G175" s="174" t="s">
        <v>187</v>
      </c>
      <c r="H175" s="175">
        <v>85</v>
      </c>
      <c r="I175" s="176"/>
      <c r="J175" s="177">
        <f>ROUND(I175*H175,2)</f>
        <v>0</v>
      </c>
      <c r="K175" s="173" t="s">
        <v>137</v>
      </c>
      <c r="L175" s="38"/>
      <c r="M175" s="178" t="s">
        <v>1</v>
      </c>
      <c r="N175" s="179" t="s">
        <v>42</v>
      </c>
      <c r="O175" s="76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2" t="s">
        <v>138</v>
      </c>
      <c r="AT175" s="182" t="s">
        <v>133</v>
      </c>
      <c r="AU175" s="182" t="s">
        <v>87</v>
      </c>
      <c r="AY175" s="18" t="s">
        <v>128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85</v>
      </c>
      <c r="BK175" s="183">
        <f>ROUND(I175*H175,2)</f>
        <v>0</v>
      </c>
      <c r="BL175" s="18" t="s">
        <v>138</v>
      </c>
      <c r="BM175" s="182" t="s">
        <v>237</v>
      </c>
    </row>
    <row r="176" s="2" customFormat="1">
      <c r="A176" s="37"/>
      <c r="B176" s="38"/>
      <c r="C176" s="37"/>
      <c r="D176" s="184" t="s">
        <v>139</v>
      </c>
      <c r="E176" s="37"/>
      <c r="F176" s="185" t="s">
        <v>238</v>
      </c>
      <c r="G176" s="37"/>
      <c r="H176" s="37"/>
      <c r="I176" s="186"/>
      <c r="J176" s="37"/>
      <c r="K176" s="37"/>
      <c r="L176" s="38"/>
      <c r="M176" s="187"/>
      <c r="N176" s="188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139</v>
      </c>
      <c r="AU176" s="18" t="s">
        <v>87</v>
      </c>
    </row>
    <row r="177" s="14" customFormat="1">
      <c r="A177" s="14"/>
      <c r="B177" s="196"/>
      <c r="C177" s="14"/>
      <c r="D177" s="184" t="s">
        <v>140</v>
      </c>
      <c r="E177" s="197" t="s">
        <v>1</v>
      </c>
      <c r="F177" s="198" t="s">
        <v>198</v>
      </c>
      <c r="G177" s="14"/>
      <c r="H177" s="199">
        <v>85</v>
      </c>
      <c r="I177" s="200"/>
      <c r="J177" s="14"/>
      <c r="K177" s="14"/>
      <c r="L177" s="196"/>
      <c r="M177" s="201"/>
      <c r="N177" s="202"/>
      <c r="O177" s="202"/>
      <c r="P177" s="202"/>
      <c r="Q177" s="202"/>
      <c r="R177" s="202"/>
      <c r="S177" s="202"/>
      <c r="T177" s="20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7" t="s">
        <v>140</v>
      </c>
      <c r="AU177" s="197" t="s">
        <v>87</v>
      </c>
      <c r="AV177" s="14" t="s">
        <v>87</v>
      </c>
      <c r="AW177" s="14" t="s">
        <v>31</v>
      </c>
      <c r="AX177" s="14" t="s">
        <v>77</v>
      </c>
      <c r="AY177" s="197" t="s">
        <v>128</v>
      </c>
    </row>
    <row r="178" s="15" customFormat="1">
      <c r="A178" s="15"/>
      <c r="B178" s="204"/>
      <c r="C178" s="15"/>
      <c r="D178" s="184" t="s">
        <v>140</v>
      </c>
      <c r="E178" s="205" t="s">
        <v>1</v>
      </c>
      <c r="F178" s="206" t="s">
        <v>150</v>
      </c>
      <c r="G178" s="15"/>
      <c r="H178" s="207">
        <v>85</v>
      </c>
      <c r="I178" s="208"/>
      <c r="J178" s="15"/>
      <c r="K178" s="15"/>
      <c r="L178" s="204"/>
      <c r="M178" s="209"/>
      <c r="N178" s="210"/>
      <c r="O178" s="210"/>
      <c r="P178" s="210"/>
      <c r="Q178" s="210"/>
      <c r="R178" s="210"/>
      <c r="S178" s="210"/>
      <c r="T178" s="21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05" t="s">
        <v>140</v>
      </c>
      <c r="AU178" s="205" t="s">
        <v>87</v>
      </c>
      <c r="AV178" s="15" t="s">
        <v>138</v>
      </c>
      <c r="AW178" s="15" t="s">
        <v>31</v>
      </c>
      <c r="AX178" s="15" t="s">
        <v>85</v>
      </c>
      <c r="AY178" s="205" t="s">
        <v>128</v>
      </c>
    </row>
    <row r="179" s="2" customFormat="1" ht="21.75" customHeight="1">
      <c r="A179" s="37"/>
      <c r="B179" s="170"/>
      <c r="C179" s="171" t="s">
        <v>239</v>
      </c>
      <c r="D179" s="171" t="s">
        <v>133</v>
      </c>
      <c r="E179" s="172" t="s">
        <v>240</v>
      </c>
      <c r="F179" s="173" t="s">
        <v>241</v>
      </c>
      <c r="G179" s="174" t="s">
        <v>187</v>
      </c>
      <c r="H179" s="175">
        <v>85</v>
      </c>
      <c r="I179" s="176"/>
      <c r="J179" s="177">
        <f>ROUND(I179*H179,2)</f>
        <v>0</v>
      </c>
      <c r="K179" s="173" t="s">
        <v>137</v>
      </c>
      <c r="L179" s="38"/>
      <c r="M179" s="178" t="s">
        <v>1</v>
      </c>
      <c r="N179" s="179" t="s">
        <v>42</v>
      </c>
      <c r="O179" s="76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138</v>
      </c>
      <c r="AT179" s="182" t="s">
        <v>133</v>
      </c>
      <c r="AU179" s="182" t="s">
        <v>87</v>
      </c>
      <c r="AY179" s="18" t="s">
        <v>128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85</v>
      </c>
      <c r="BK179" s="183">
        <f>ROUND(I179*H179,2)</f>
        <v>0</v>
      </c>
      <c r="BL179" s="18" t="s">
        <v>138</v>
      </c>
      <c r="BM179" s="182" t="s">
        <v>242</v>
      </c>
    </row>
    <row r="180" s="2" customFormat="1">
      <c r="A180" s="37"/>
      <c r="B180" s="38"/>
      <c r="C180" s="37"/>
      <c r="D180" s="184" t="s">
        <v>139</v>
      </c>
      <c r="E180" s="37"/>
      <c r="F180" s="185" t="s">
        <v>243</v>
      </c>
      <c r="G180" s="37"/>
      <c r="H180" s="37"/>
      <c r="I180" s="186"/>
      <c r="J180" s="37"/>
      <c r="K180" s="37"/>
      <c r="L180" s="38"/>
      <c r="M180" s="187"/>
      <c r="N180" s="188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139</v>
      </c>
      <c r="AU180" s="18" t="s">
        <v>87</v>
      </c>
    </row>
    <row r="181" s="13" customFormat="1">
      <c r="A181" s="13"/>
      <c r="B181" s="189"/>
      <c r="C181" s="13"/>
      <c r="D181" s="184" t="s">
        <v>140</v>
      </c>
      <c r="E181" s="190" t="s">
        <v>1</v>
      </c>
      <c r="F181" s="191" t="s">
        <v>244</v>
      </c>
      <c r="G181" s="13"/>
      <c r="H181" s="190" t="s">
        <v>1</v>
      </c>
      <c r="I181" s="192"/>
      <c r="J181" s="13"/>
      <c r="K181" s="13"/>
      <c r="L181" s="189"/>
      <c r="M181" s="193"/>
      <c r="N181" s="194"/>
      <c r="O181" s="194"/>
      <c r="P181" s="194"/>
      <c r="Q181" s="194"/>
      <c r="R181" s="194"/>
      <c r="S181" s="194"/>
      <c r="T181" s="19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0" t="s">
        <v>140</v>
      </c>
      <c r="AU181" s="190" t="s">
        <v>87</v>
      </c>
      <c r="AV181" s="13" t="s">
        <v>85</v>
      </c>
      <c r="AW181" s="13" t="s">
        <v>31</v>
      </c>
      <c r="AX181" s="13" t="s">
        <v>77</v>
      </c>
      <c r="AY181" s="190" t="s">
        <v>128</v>
      </c>
    </row>
    <row r="182" s="13" customFormat="1">
      <c r="A182" s="13"/>
      <c r="B182" s="189"/>
      <c r="C182" s="13"/>
      <c r="D182" s="184" t="s">
        <v>140</v>
      </c>
      <c r="E182" s="190" t="s">
        <v>1</v>
      </c>
      <c r="F182" s="191" t="s">
        <v>245</v>
      </c>
      <c r="G182" s="13"/>
      <c r="H182" s="190" t="s">
        <v>1</v>
      </c>
      <c r="I182" s="192"/>
      <c r="J182" s="13"/>
      <c r="K182" s="13"/>
      <c r="L182" s="189"/>
      <c r="M182" s="193"/>
      <c r="N182" s="194"/>
      <c r="O182" s="194"/>
      <c r="P182" s="194"/>
      <c r="Q182" s="194"/>
      <c r="R182" s="194"/>
      <c r="S182" s="194"/>
      <c r="T182" s="19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0" t="s">
        <v>140</v>
      </c>
      <c r="AU182" s="190" t="s">
        <v>87</v>
      </c>
      <c r="AV182" s="13" t="s">
        <v>85</v>
      </c>
      <c r="AW182" s="13" t="s">
        <v>31</v>
      </c>
      <c r="AX182" s="13" t="s">
        <v>77</v>
      </c>
      <c r="AY182" s="190" t="s">
        <v>128</v>
      </c>
    </row>
    <row r="183" s="14" customFormat="1">
      <c r="A183" s="14"/>
      <c r="B183" s="196"/>
      <c r="C183" s="14"/>
      <c r="D183" s="184" t="s">
        <v>140</v>
      </c>
      <c r="E183" s="197" t="s">
        <v>1</v>
      </c>
      <c r="F183" s="198" t="s">
        <v>198</v>
      </c>
      <c r="G183" s="14"/>
      <c r="H183" s="199">
        <v>85</v>
      </c>
      <c r="I183" s="200"/>
      <c r="J183" s="14"/>
      <c r="K183" s="14"/>
      <c r="L183" s="196"/>
      <c r="M183" s="201"/>
      <c r="N183" s="202"/>
      <c r="O183" s="202"/>
      <c r="P183" s="202"/>
      <c r="Q183" s="202"/>
      <c r="R183" s="202"/>
      <c r="S183" s="202"/>
      <c r="T183" s="20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7" t="s">
        <v>140</v>
      </c>
      <c r="AU183" s="197" t="s">
        <v>87</v>
      </c>
      <c r="AV183" s="14" t="s">
        <v>87</v>
      </c>
      <c r="AW183" s="14" t="s">
        <v>31</v>
      </c>
      <c r="AX183" s="14" t="s">
        <v>77</v>
      </c>
      <c r="AY183" s="197" t="s">
        <v>128</v>
      </c>
    </row>
    <row r="184" s="15" customFormat="1">
      <c r="A184" s="15"/>
      <c r="B184" s="204"/>
      <c r="C184" s="15"/>
      <c r="D184" s="184" t="s">
        <v>140</v>
      </c>
      <c r="E184" s="205" t="s">
        <v>1</v>
      </c>
      <c r="F184" s="206" t="s">
        <v>150</v>
      </c>
      <c r="G184" s="15"/>
      <c r="H184" s="207">
        <v>85</v>
      </c>
      <c r="I184" s="208"/>
      <c r="J184" s="15"/>
      <c r="K184" s="15"/>
      <c r="L184" s="204"/>
      <c r="M184" s="209"/>
      <c r="N184" s="210"/>
      <c r="O184" s="210"/>
      <c r="P184" s="210"/>
      <c r="Q184" s="210"/>
      <c r="R184" s="210"/>
      <c r="S184" s="210"/>
      <c r="T184" s="21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05" t="s">
        <v>140</v>
      </c>
      <c r="AU184" s="205" t="s">
        <v>87</v>
      </c>
      <c r="AV184" s="15" t="s">
        <v>138</v>
      </c>
      <c r="AW184" s="15" t="s">
        <v>31</v>
      </c>
      <c r="AX184" s="15" t="s">
        <v>85</v>
      </c>
      <c r="AY184" s="205" t="s">
        <v>128</v>
      </c>
    </row>
    <row r="185" s="12" customFormat="1" ht="25.92" customHeight="1">
      <c r="A185" s="12"/>
      <c r="B185" s="157"/>
      <c r="C185" s="12"/>
      <c r="D185" s="158" t="s">
        <v>76</v>
      </c>
      <c r="E185" s="159" t="s">
        <v>151</v>
      </c>
      <c r="F185" s="159" t="s">
        <v>246</v>
      </c>
      <c r="G185" s="12"/>
      <c r="H185" s="12"/>
      <c r="I185" s="160"/>
      <c r="J185" s="161">
        <f>BK185</f>
        <v>0</v>
      </c>
      <c r="K185" s="12"/>
      <c r="L185" s="157"/>
      <c r="M185" s="162"/>
      <c r="N185" s="163"/>
      <c r="O185" s="163"/>
      <c r="P185" s="164">
        <f>P186</f>
        <v>0</v>
      </c>
      <c r="Q185" s="163"/>
      <c r="R185" s="164">
        <f>R186</f>
        <v>0</v>
      </c>
      <c r="S185" s="163"/>
      <c r="T185" s="165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8" t="s">
        <v>154</v>
      </c>
      <c r="AT185" s="166" t="s">
        <v>76</v>
      </c>
      <c r="AU185" s="166" t="s">
        <v>77</v>
      </c>
      <c r="AY185" s="158" t="s">
        <v>128</v>
      </c>
      <c r="BK185" s="167">
        <f>BK186</f>
        <v>0</v>
      </c>
    </row>
    <row r="186" s="12" customFormat="1" ht="22.8" customHeight="1">
      <c r="A186" s="12"/>
      <c r="B186" s="157"/>
      <c r="C186" s="12"/>
      <c r="D186" s="158" t="s">
        <v>76</v>
      </c>
      <c r="E186" s="168" t="s">
        <v>247</v>
      </c>
      <c r="F186" s="168" t="s">
        <v>248</v>
      </c>
      <c r="G186" s="12"/>
      <c r="H186" s="12"/>
      <c r="I186" s="160"/>
      <c r="J186" s="169">
        <f>BK186</f>
        <v>0</v>
      </c>
      <c r="K186" s="12"/>
      <c r="L186" s="157"/>
      <c r="M186" s="162"/>
      <c r="N186" s="163"/>
      <c r="O186" s="163"/>
      <c r="P186" s="164">
        <f>SUM(P187:P197)</f>
        <v>0</v>
      </c>
      <c r="Q186" s="163"/>
      <c r="R186" s="164">
        <f>SUM(R187:R197)</f>
        <v>0</v>
      </c>
      <c r="S186" s="163"/>
      <c r="T186" s="165">
        <f>SUM(T187:T197)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8" t="s">
        <v>154</v>
      </c>
      <c r="AT186" s="166" t="s">
        <v>76</v>
      </c>
      <c r="AU186" s="166" t="s">
        <v>85</v>
      </c>
      <c r="AY186" s="158" t="s">
        <v>128</v>
      </c>
      <c r="BK186" s="167">
        <f>SUM(BK187:BK197)</f>
        <v>0</v>
      </c>
    </row>
    <row r="187" s="2" customFormat="1" ht="24.15" customHeight="1">
      <c r="A187" s="37"/>
      <c r="B187" s="170"/>
      <c r="C187" s="171" t="s">
        <v>165</v>
      </c>
      <c r="D187" s="171" t="s">
        <v>133</v>
      </c>
      <c r="E187" s="172" t="s">
        <v>249</v>
      </c>
      <c r="F187" s="173" t="s">
        <v>250</v>
      </c>
      <c r="G187" s="174" t="s">
        <v>187</v>
      </c>
      <c r="H187" s="175">
        <v>85</v>
      </c>
      <c r="I187" s="176"/>
      <c r="J187" s="177">
        <f>ROUND(I187*H187,2)</f>
        <v>0</v>
      </c>
      <c r="K187" s="173" t="s">
        <v>137</v>
      </c>
      <c r="L187" s="38"/>
      <c r="M187" s="178" t="s">
        <v>1</v>
      </c>
      <c r="N187" s="179" t="s">
        <v>42</v>
      </c>
      <c r="O187" s="76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2" t="s">
        <v>251</v>
      </c>
      <c r="AT187" s="182" t="s">
        <v>133</v>
      </c>
      <c r="AU187" s="182" t="s">
        <v>87</v>
      </c>
      <c r="AY187" s="18" t="s">
        <v>128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85</v>
      </c>
      <c r="BK187" s="183">
        <f>ROUND(I187*H187,2)</f>
        <v>0</v>
      </c>
      <c r="BL187" s="18" t="s">
        <v>251</v>
      </c>
      <c r="BM187" s="182" t="s">
        <v>252</v>
      </c>
    </row>
    <row r="188" s="2" customFormat="1">
      <c r="A188" s="37"/>
      <c r="B188" s="38"/>
      <c r="C188" s="37"/>
      <c r="D188" s="184" t="s">
        <v>139</v>
      </c>
      <c r="E188" s="37"/>
      <c r="F188" s="185" t="s">
        <v>253</v>
      </c>
      <c r="G188" s="37"/>
      <c r="H188" s="37"/>
      <c r="I188" s="186"/>
      <c r="J188" s="37"/>
      <c r="K188" s="37"/>
      <c r="L188" s="38"/>
      <c r="M188" s="187"/>
      <c r="N188" s="188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139</v>
      </c>
      <c r="AU188" s="18" t="s">
        <v>87</v>
      </c>
    </row>
    <row r="189" s="13" customFormat="1">
      <c r="A189" s="13"/>
      <c r="B189" s="189"/>
      <c r="C189" s="13"/>
      <c r="D189" s="184" t="s">
        <v>140</v>
      </c>
      <c r="E189" s="190" t="s">
        <v>1</v>
      </c>
      <c r="F189" s="191" t="s">
        <v>244</v>
      </c>
      <c r="G189" s="13"/>
      <c r="H189" s="190" t="s">
        <v>1</v>
      </c>
      <c r="I189" s="192"/>
      <c r="J189" s="13"/>
      <c r="K189" s="13"/>
      <c r="L189" s="189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0" t="s">
        <v>140</v>
      </c>
      <c r="AU189" s="190" t="s">
        <v>87</v>
      </c>
      <c r="AV189" s="13" t="s">
        <v>85</v>
      </c>
      <c r="AW189" s="13" t="s">
        <v>31</v>
      </c>
      <c r="AX189" s="13" t="s">
        <v>77</v>
      </c>
      <c r="AY189" s="190" t="s">
        <v>128</v>
      </c>
    </row>
    <row r="190" s="13" customFormat="1">
      <c r="A190" s="13"/>
      <c r="B190" s="189"/>
      <c r="C190" s="13"/>
      <c r="D190" s="184" t="s">
        <v>140</v>
      </c>
      <c r="E190" s="190" t="s">
        <v>1</v>
      </c>
      <c r="F190" s="191" t="s">
        <v>245</v>
      </c>
      <c r="G190" s="13"/>
      <c r="H190" s="190" t="s">
        <v>1</v>
      </c>
      <c r="I190" s="192"/>
      <c r="J190" s="13"/>
      <c r="K190" s="13"/>
      <c r="L190" s="189"/>
      <c r="M190" s="193"/>
      <c r="N190" s="194"/>
      <c r="O190" s="194"/>
      <c r="P190" s="194"/>
      <c r="Q190" s="194"/>
      <c r="R190" s="194"/>
      <c r="S190" s="194"/>
      <c r="T190" s="19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0" t="s">
        <v>140</v>
      </c>
      <c r="AU190" s="190" t="s">
        <v>87</v>
      </c>
      <c r="AV190" s="13" t="s">
        <v>85</v>
      </c>
      <c r="AW190" s="13" t="s">
        <v>31</v>
      </c>
      <c r="AX190" s="13" t="s">
        <v>77</v>
      </c>
      <c r="AY190" s="190" t="s">
        <v>128</v>
      </c>
    </row>
    <row r="191" s="14" customFormat="1">
      <c r="A191" s="14"/>
      <c r="B191" s="196"/>
      <c r="C191" s="14"/>
      <c r="D191" s="184" t="s">
        <v>140</v>
      </c>
      <c r="E191" s="197" t="s">
        <v>1</v>
      </c>
      <c r="F191" s="198" t="s">
        <v>198</v>
      </c>
      <c r="G191" s="14"/>
      <c r="H191" s="199">
        <v>85</v>
      </c>
      <c r="I191" s="200"/>
      <c r="J191" s="14"/>
      <c r="K191" s="14"/>
      <c r="L191" s="196"/>
      <c r="M191" s="201"/>
      <c r="N191" s="202"/>
      <c r="O191" s="202"/>
      <c r="P191" s="202"/>
      <c r="Q191" s="202"/>
      <c r="R191" s="202"/>
      <c r="S191" s="202"/>
      <c r="T191" s="20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7" t="s">
        <v>140</v>
      </c>
      <c r="AU191" s="197" t="s">
        <v>87</v>
      </c>
      <c r="AV191" s="14" t="s">
        <v>87</v>
      </c>
      <c r="AW191" s="14" t="s">
        <v>31</v>
      </c>
      <c r="AX191" s="14" t="s">
        <v>77</v>
      </c>
      <c r="AY191" s="197" t="s">
        <v>128</v>
      </c>
    </row>
    <row r="192" s="15" customFormat="1">
      <c r="A192" s="15"/>
      <c r="B192" s="204"/>
      <c r="C192" s="15"/>
      <c r="D192" s="184" t="s">
        <v>140</v>
      </c>
      <c r="E192" s="205" t="s">
        <v>1</v>
      </c>
      <c r="F192" s="206" t="s">
        <v>150</v>
      </c>
      <c r="G192" s="15"/>
      <c r="H192" s="207">
        <v>85</v>
      </c>
      <c r="I192" s="208"/>
      <c r="J192" s="15"/>
      <c r="K192" s="15"/>
      <c r="L192" s="204"/>
      <c r="M192" s="209"/>
      <c r="N192" s="210"/>
      <c r="O192" s="210"/>
      <c r="P192" s="210"/>
      <c r="Q192" s="210"/>
      <c r="R192" s="210"/>
      <c r="S192" s="210"/>
      <c r="T192" s="21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05" t="s">
        <v>140</v>
      </c>
      <c r="AU192" s="205" t="s">
        <v>87</v>
      </c>
      <c r="AV192" s="15" t="s">
        <v>138</v>
      </c>
      <c r="AW192" s="15" t="s">
        <v>31</v>
      </c>
      <c r="AX192" s="15" t="s">
        <v>85</v>
      </c>
      <c r="AY192" s="205" t="s">
        <v>128</v>
      </c>
    </row>
    <row r="193" s="2" customFormat="1" ht="24.15" customHeight="1">
      <c r="A193" s="37"/>
      <c r="B193" s="170"/>
      <c r="C193" s="212" t="s">
        <v>8</v>
      </c>
      <c r="D193" s="212" t="s">
        <v>151</v>
      </c>
      <c r="E193" s="213" t="s">
        <v>254</v>
      </c>
      <c r="F193" s="214" t="s">
        <v>255</v>
      </c>
      <c r="G193" s="215" t="s">
        <v>187</v>
      </c>
      <c r="H193" s="216">
        <v>93.5</v>
      </c>
      <c r="I193" s="217"/>
      <c r="J193" s="218">
        <f>ROUND(I193*H193,2)</f>
        <v>0</v>
      </c>
      <c r="K193" s="214" t="s">
        <v>1</v>
      </c>
      <c r="L193" s="219"/>
      <c r="M193" s="220" t="s">
        <v>1</v>
      </c>
      <c r="N193" s="221" t="s">
        <v>42</v>
      </c>
      <c r="O193" s="76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2" t="s">
        <v>256</v>
      </c>
      <c r="AT193" s="182" t="s">
        <v>151</v>
      </c>
      <c r="AU193" s="182" t="s">
        <v>87</v>
      </c>
      <c r="AY193" s="18" t="s">
        <v>128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85</v>
      </c>
      <c r="BK193" s="183">
        <f>ROUND(I193*H193,2)</f>
        <v>0</v>
      </c>
      <c r="BL193" s="18" t="s">
        <v>251</v>
      </c>
      <c r="BM193" s="182" t="s">
        <v>257</v>
      </c>
    </row>
    <row r="194" s="2" customFormat="1">
      <c r="A194" s="37"/>
      <c r="B194" s="38"/>
      <c r="C194" s="37"/>
      <c r="D194" s="184" t="s">
        <v>139</v>
      </c>
      <c r="E194" s="37"/>
      <c r="F194" s="185" t="s">
        <v>255</v>
      </c>
      <c r="G194" s="37"/>
      <c r="H194" s="37"/>
      <c r="I194" s="186"/>
      <c r="J194" s="37"/>
      <c r="K194" s="37"/>
      <c r="L194" s="38"/>
      <c r="M194" s="187"/>
      <c r="N194" s="188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139</v>
      </c>
      <c r="AU194" s="18" t="s">
        <v>87</v>
      </c>
    </row>
    <row r="195" s="2" customFormat="1">
      <c r="A195" s="37"/>
      <c r="B195" s="38"/>
      <c r="C195" s="37"/>
      <c r="D195" s="184" t="s">
        <v>258</v>
      </c>
      <c r="E195" s="37"/>
      <c r="F195" s="225" t="s">
        <v>259</v>
      </c>
      <c r="G195" s="37"/>
      <c r="H195" s="37"/>
      <c r="I195" s="186"/>
      <c r="J195" s="37"/>
      <c r="K195" s="37"/>
      <c r="L195" s="38"/>
      <c r="M195" s="187"/>
      <c r="N195" s="188"/>
      <c r="O195" s="76"/>
      <c r="P195" s="76"/>
      <c r="Q195" s="76"/>
      <c r="R195" s="76"/>
      <c r="S195" s="76"/>
      <c r="T195" s="7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258</v>
      </c>
      <c r="AU195" s="18" t="s">
        <v>87</v>
      </c>
    </row>
    <row r="196" s="14" customFormat="1">
      <c r="A196" s="14"/>
      <c r="B196" s="196"/>
      <c r="C196" s="14"/>
      <c r="D196" s="184" t="s">
        <v>140</v>
      </c>
      <c r="E196" s="197" t="s">
        <v>1</v>
      </c>
      <c r="F196" s="198" t="s">
        <v>260</v>
      </c>
      <c r="G196" s="14"/>
      <c r="H196" s="199">
        <v>93.5</v>
      </c>
      <c r="I196" s="200"/>
      <c r="J196" s="14"/>
      <c r="K196" s="14"/>
      <c r="L196" s="196"/>
      <c r="M196" s="201"/>
      <c r="N196" s="202"/>
      <c r="O196" s="202"/>
      <c r="P196" s="202"/>
      <c r="Q196" s="202"/>
      <c r="R196" s="202"/>
      <c r="S196" s="202"/>
      <c r="T196" s="20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7" t="s">
        <v>140</v>
      </c>
      <c r="AU196" s="197" t="s">
        <v>87</v>
      </c>
      <c r="AV196" s="14" t="s">
        <v>87</v>
      </c>
      <c r="AW196" s="14" t="s">
        <v>31</v>
      </c>
      <c r="AX196" s="14" t="s">
        <v>77</v>
      </c>
      <c r="AY196" s="197" t="s">
        <v>128</v>
      </c>
    </row>
    <row r="197" s="15" customFormat="1">
      <c r="A197" s="15"/>
      <c r="B197" s="204"/>
      <c r="C197" s="15"/>
      <c r="D197" s="184" t="s">
        <v>140</v>
      </c>
      <c r="E197" s="205" t="s">
        <v>1</v>
      </c>
      <c r="F197" s="206" t="s">
        <v>150</v>
      </c>
      <c r="G197" s="15"/>
      <c r="H197" s="207">
        <v>93.5</v>
      </c>
      <c r="I197" s="208"/>
      <c r="J197" s="15"/>
      <c r="K197" s="15"/>
      <c r="L197" s="204"/>
      <c r="M197" s="222"/>
      <c r="N197" s="223"/>
      <c r="O197" s="223"/>
      <c r="P197" s="223"/>
      <c r="Q197" s="223"/>
      <c r="R197" s="223"/>
      <c r="S197" s="223"/>
      <c r="T197" s="22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05" t="s">
        <v>140</v>
      </c>
      <c r="AU197" s="205" t="s">
        <v>87</v>
      </c>
      <c r="AV197" s="15" t="s">
        <v>138</v>
      </c>
      <c r="AW197" s="15" t="s">
        <v>31</v>
      </c>
      <c r="AX197" s="15" t="s">
        <v>85</v>
      </c>
      <c r="AY197" s="205" t="s">
        <v>128</v>
      </c>
    </row>
    <row r="198" s="2" customFormat="1" ht="6.96" customHeight="1">
      <c r="A198" s="37"/>
      <c r="B198" s="59"/>
      <c r="C198" s="60"/>
      <c r="D198" s="60"/>
      <c r="E198" s="60"/>
      <c r="F198" s="60"/>
      <c r="G198" s="60"/>
      <c r="H198" s="60"/>
      <c r="I198" s="60"/>
      <c r="J198" s="60"/>
      <c r="K198" s="60"/>
      <c r="L198" s="38"/>
      <c r="M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</row>
  </sheetData>
  <autoFilter ref="C121:K19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Chodník v obci Krašovice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261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26</v>
      </c>
      <c r="G12" s="37"/>
      <c r="H12" s="37"/>
      <c r="I12" s="31" t="s">
        <v>22</v>
      </c>
      <c r="J12" s="68" t="str">
        <f>'Rekapitulace stavby'!AN8</f>
        <v>14. 9. 2022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>06324827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DRS stavební s.r.o. </v>
      </c>
      <c r="F24" s="37"/>
      <c r="G24" s="37"/>
      <c r="H24" s="37"/>
      <c r="I24" s="31" t="s">
        <v>27</v>
      </c>
      <c r="J24" s="26" t="str">
        <f>IF('Rekapitulace stavby'!AN20="","",'Rekapitulace stavby'!AN20)</f>
        <v>CZ06324827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ROUND(J124,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ROUND((SUM(BE124:BE423)),  2)</f>
        <v>0</v>
      </c>
      <c r="G33" s="37"/>
      <c r="H33" s="37"/>
      <c r="I33" s="127">
        <v>0.20999999999999999</v>
      </c>
      <c r="J33" s="126">
        <f>ROUND(((SUM(BE124:BE423))*I33),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ROUND((SUM(BF124:BF423)),  2)</f>
        <v>0</v>
      </c>
      <c r="G34" s="37"/>
      <c r="H34" s="37"/>
      <c r="I34" s="127">
        <v>0.14999999999999999</v>
      </c>
      <c r="J34" s="126">
        <f>ROUND(((SUM(BF124:BF423))*I34),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ROUND((SUM(BG124:BG423)),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ROUND((SUM(BH124:BH423)),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ROUND((SUM(BI124:BI423)),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Chodník v obci Krašovice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101 - Komunikace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14. 9. 2022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DRS stavební s.r.o.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110</v>
      </c>
      <c r="E97" s="141"/>
      <c r="F97" s="141"/>
      <c r="G97" s="141"/>
      <c r="H97" s="141"/>
      <c r="I97" s="141"/>
      <c r="J97" s="142">
        <f>J125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262</v>
      </c>
      <c r="E98" s="145"/>
      <c r="F98" s="145"/>
      <c r="G98" s="145"/>
      <c r="H98" s="145"/>
      <c r="I98" s="145"/>
      <c r="J98" s="146">
        <f>J126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263</v>
      </c>
      <c r="E99" s="145"/>
      <c r="F99" s="145"/>
      <c r="G99" s="145"/>
      <c r="H99" s="145"/>
      <c r="I99" s="145"/>
      <c r="J99" s="146">
        <f>J261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264</v>
      </c>
      <c r="E100" s="145"/>
      <c r="F100" s="145"/>
      <c r="G100" s="145"/>
      <c r="H100" s="145"/>
      <c r="I100" s="145"/>
      <c r="J100" s="146">
        <f>J274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265</v>
      </c>
      <c r="E101" s="145"/>
      <c r="F101" s="145"/>
      <c r="G101" s="145"/>
      <c r="H101" s="145"/>
      <c r="I101" s="145"/>
      <c r="J101" s="146">
        <f>J275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266</v>
      </c>
      <c r="E102" s="145"/>
      <c r="F102" s="145"/>
      <c r="G102" s="145"/>
      <c r="H102" s="145"/>
      <c r="I102" s="145"/>
      <c r="J102" s="146">
        <f>J320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111</v>
      </c>
      <c r="E103" s="145"/>
      <c r="F103" s="145"/>
      <c r="G103" s="145"/>
      <c r="H103" s="145"/>
      <c r="I103" s="145"/>
      <c r="J103" s="146">
        <f>J366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267</v>
      </c>
      <c r="E104" s="145"/>
      <c r="F104" s="145"/>
      <c r="G104" s="145"/>
      <c r="H104" s="145"/>
      <c r="I104" s="145"/>
      <c r="J104" s="146">
        <f>J377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113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0" t="str">
        <f>E7</f>
        <v>Chodník v obci Krašovice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103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E9</f>
        <v>SO 101 - Komunikace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7"/>
      <c r="E118" s="37"/>
      <c r="F118" s="26" t="str">
        <f>F12</f>
        <v xml:space="preserve"> </v>
      </c>
      <c r="G118" s="37"/>
      <c r="H118" s="37"/>
      <c r="I118" s="31" t="s">
        <v>22</v>
      </c>
      <c r="J118" s="68" t="str">
        <f>IF(J12="","",J12)</f>
        <v>14. 9. 2022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7"/>
      <c r="E120" s="37"/>
      <c r="F120" s="26" t="str">
        <f>E15</f>
        <v xml:space="preserve"> </v>
      </c>
      <c r="G120" s="37"/>
      <c r="H120" s="37"/>
      <c r="I120" s="31" t="s">
        <v>30</v>
      </c>
      <c r="J120" s="35" t="str">
        <f>E21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7"/>
      <c r="E121" s="37"/>
      <c r="F121" s="26" t="str">
        <f>IF(E18="","",E18)</f>
        <v>Vyplň údaj</v>
      </c>
      <c r="G121" s="37"/>
      <c r="H121" s="37"/>
      <c r="I121" s="31" t="s">
        <v>32</v>
      </c>
      <c r="J121" s="35" t="str">
        <f>E24</f>
        <v xml:space="preserve">DRS stavební s.r.o. 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47"/>
      <c r="B123" s="148"/>
      <c r="C123" s="149" t="s">
        <v>114</v>
      </c>
      <c r="D123" s="150" t="s">
        <v>62</v>
      </c>
      <c r="E123" s="150" t="s">
        <v>58</v>
      </c>
      <c r="F123" s="150" t="s">
        <v>59</v>
      </c>
      <c r="G123" s="150" t="s">
        <v>115</v>
      </c>
      <c r="H123" s="150" t="s">
        <v>116</v>
      </c>
      <c r="I123" s="150" t="s">
        <v>117</v>
      </c>
      <c r="J123" s="150" t="s">
        <v>107</v>
      </c>
      <c r="K123" s="151" t="s">
        <v>118</v>
      </c>
      <c r="L123" s="152"/>
      <c r="M123" s="85" t="s">
        <v>1</v>
      </c>
      <c r="N123" s="86" t="s">
        <v>41</v>
      </c>
      <c r="O123" s="86" t="s">
        <v>119</v>
      </c>
      <c r="P123" s="86" t="s">
        <v>120</v>
      </c>
      <c r="Q123" s="86" t="s">
        <v>121</v>
      </c>
      <c r="R123" s="86" t="s">
        <v>122</v>
      </c>
      <c r="S123" s="86" t="s">
        <v>123</v>
      </c>
      <c r="T123" s="87" t="s">
        <v>124</v>
      </c>
      <c r="U123" s="147"/>
      <c r="V123" s="147"/>
      <c r="W123" s="147"/>
      <c r="X123" s="147"/>
      <c r="Y123" s="147"/>
      <c r="Z123" s="147"/>
      <c r="AA123" s="147"/>
      <c r="AB123" s="147"/>
      <c r="AC123" s="147"/>
      <c r="AD123" s="147"/>
      <c r="AE123" s="147"/>
    </row>
    <row r="124" s="2" customFormat="1" ht="22.8" customHeight="1">
      <c r="A124" s="37"/>
      <c r="B124" s="38"/>
      <c r="C124" s="92" t="s">
        <v>125</v>
      </c>
      <c r="D124" s="37"/>
      <c r="E124" s="37"/>
      <c r="F124" s="37"/>
      <c r="G124" s="37"/>
      <c r="H124" s="37"/>
      <c r="I124" s="37"/>
      <c r="J124" s="153">
        <f>BK124</f>
        <v>0</v>
      </c>
      <c r="K124" s="37"/>
      <c r="L124" s="38"/>
      <c r="M124" s="88"/>
      <c r="N124" s="72"/>
      <c r="O124" s="89"/>
      <c r="P124" s="154">
        <f>P125</f>
        <v>0</v>
      </c>
      <c r="Q124" s="89"/>
      <c r="R124" s="154">
        <f>R125</f>
        <v>0</v>
      </c>
      <c r="S124" s="89"/>
      <c r="T124" s="155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76</v>
      </c>
      <c r="AU124" s="18" t="s">
        <v>109</v>
      </c>
      <c r="BK124" s="156">
        <f>BK125</f>
        <v>0</v>
      </c>
    </row>
    <row r="125" s="12" customFormat="1" ht="25.92" customHeight="1">
      <c r="A125" s="12"/>
      <c r="B125" s="157"/>
      <c r="C125" s="12"/>
      <c r="D125" s="158" t="s">
        <v>76</v>
      </c>
      <c r="E125" s="159" t="s">
        <v>126</v>
      </c>
      <c r="F125" s="159" t="s">
        <v>127</v>
      </c>
      <c r="G125" s="12"/>
      <c r="H125" s="12"/>
      <c r="I125" s="160"/>
      <c r="J125" s="161">
        <f>BK125</f>
        <v>0</v>
      </c>
      <c r="K125" s="12"/>
      <c r="L125" s="157"/>
      <c r="M125" s="162"/>
      <c r="N125" s="163"/>
      <c r="O125" s="163"/>
      <c r="P125" s="164">
        <f>P126+P261+P274+P275+P320+P366+P377</f>
        <v>0</v>
      </c>
      <c r="Q125" s="163"/>
      <c r="R125" s="164">
        <f>R126+R261+R274+R275+R320+R366+R377</f>
        <v>0</v>
      </c>
      <c r="S125" s="163"/>
      <c r="T125" s="165">
        <f>T126+T261+T274+T275+T320+T366+T377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8" t="s">
        <v>85</v>
      </c>
      <c r="AT125" s="166" t="s">
        <v>76</v>
      </c>
      <c r="AU125" s="166" t="s">
        <v>77</v>
      </c>
      <c r="AY125" s="158" t="s">
        <v>128</v>
      </c>
      <c r="BK125" s="167">
        <f>BK126+BK261+BK274+BK275+BK320+BK366+BK377</f>
        <v>0</v>
      </c>
    </row>
    <row r="126" s="12" customFormat="1" ht="22.8" customHeight="1">
      <c r="A126" s="12"/>
      <c r="B126" s="157"/>
      <c r="C126" s="12"/>
      <c r="D126" s="158" t="s">
        <v>76</v>
      </c>
      <c r="E126" s="168" t="s">
        <v>174</v>
      </c>
      <c r="F126" s="168" t="s">
        <v>268</v>
      </c>
      <c r="G126" s="12"/>
      <c r="H126" s="12"/>
      <c r="I126" s="160"/>
      <c r="J126" s="169">
        <f>BK126</f>
        <v>0</v>
      </c>
      <c r="K126" s="12"/>
      <c r="L126" s="157"/>
      <c r="M126" s="162"/>
      <c r="N126" s="163"/>
      <c r="O126" s="163"/>
      <c r="P126" s="164">
        <f>SUM(P127:P260)</f>
        <v>0</v>
      </c>
      <c r="Q126" s="163"/>
      <c r="R126" s="164">
        <f>SUM(R127:R260)</f>
        <v>0</v>
      </c>
      <c r="S126" s="163"/>
      <c r="T126" s="165">
        <f>SUM(T127:T260)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85</v>
      </c>
      <c r="AT126" s="166" t="s">
        <v>76</v>
      </c>
      <c r="AU126" s="166" t="s">
        <v>85</v>
      </c>
      <c r="AY126" s="158" t="s">
        <v>128</v>
      </c>
      <c r="BK126" s="167">
        <f>SUM(BK127:BK260)</f>
        <v>0</v>
      </c>
    </row>
    <row r="127" s="2" customFormat="1" ht="66.75" customHeight="1">
      <c r="A127" s="37"/>
      <c r="B127" s="170"/>
      <c r="C127" s="171" t="s">
        <v>85</v>
      </c>
      <c r="D127" s="171" t="s">
        <v>133</v>
      </c>
      <c r="E127" s="172" t="s">
        <v>269</v>
      </c>
      <c r="F127" s="173" t="s">
        <v>270</v>
      </c>
      <c r="G127" s="174" t="s">
        <v>271</v>
      </c>
      <c r="H127" s="175">
        <v>47.399999999999999</v>
      </c>
      <c r="I127" s="176"/>
      <c r="J127" s="177">
        <f>ROUND(I127*H127,2)</f>
        <v>0</v>
      </c>
      <c r="K127" s="173" t="s">
        <v>137</v>
      </c>
      <c r="L127" s="38"/>
      <c r="M127" s="178" t="s">
        <v>1</v>
      </c>
      <c r="N127" s="179" t="s">
        <v>42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138</v>
      </c>
      <c r="AT127" s="182" t="s">
        <v>133</v>
      </c>
      <c r="AU127" s="182" t="s">
        <v>87</v>
      </c>
      <c r="AY127" s="18" t="s">
        <v>128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85</v>
      </c>
      <c r="BK127" s="183">
        <f>ROUND(I127*H127,2)</f>
        <v>0</v>
      </c>
      <c r="BL127" s="18" t="s">
        <v>138</v>
      </c>
      <c r="BM127" s="182" t="s">
        <v>87</v>
      </c>
    </row>
    <row r="128" s="2" customFormat="1">
      <c r="A128" s="37"/>
      <c r="B128" s="38"/>
      <c r="C128" s="37"/>
      <c r="D128" s="184" t="s">
        <v>139</v>
      </c>
      <c r="E128" s="37"/>
      <c r="F128" s="185" t="s">
        <v>270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139</v>
      </c>
      <c r="AU128" s="18" t="s">
        <v>87</v>
      </c>
    </row>
    <row r="129" s="13" customFormat="1">
      <c r="A129" s="13"/>
      <c r="B129" s="189"/>
      <c r="C129" s="13"/>
      <c r="D129" s="184" t="s">
        <v>140</v>
      </c>
      <c r="E129" s="190" t="s">
        <v>1</v>
      </c>
      <c r="F129" s="191" t="s">
        <v>272</v>
      </c>
      <c r="G129" s="13"/>
      <c r="H129" s="190" t="s">
        <v>1</v>
      </c>
      <c r="I129" s="192"/>
      <c r="J129" s="13"/>
      <c r="K129" s="13"/>
      <c r="L129" s="189"/>
      <c r="M129" s="193"/>
      <c r="N129" s="194"/>
      <c r="O129" s="194"/>
      <c r="P129" s="194"/>
      <c r="Q129" s="194"/>
      <c r="R129" s="194"/>
      <c r="S129" s="194"/>
      <c r="T129" s="19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0" t="s">
        <v>140</v>
      </c>
      <c r="AU129" s="190" t="s">
        <v>87</v>
      </c>
      <c r="AV129" s="13" t="s">
        <v>85</v>
      </c>
      <c r="AW129" s="13" t="s">
        <v>31</v>
      </c>
      <c r="AX129" s="13" t="s">
        <v>77</v>
      </c>
      <c r="AY129" s="190" t="s">
        <v>128</v>
      </c>
    </row>
    <row r="130" s="14" customFormat="1">
      <c r="A130" s="14"/>
      <c r="B130" s="196"/>
      <c r="C130" s="14"/>
      <c r="D130" s="184" t="s">
        <v>140</v>
      </c>
      <c r="E130" s="197" t="s">
        <v>1</v>
      </c>
      <c r="F130" s="198" t="s">
        <v>273</v>
      </c>
      <c r="G130" s="14"/>
      <c r="H130" s="199">
        <v>47.399999999999999</v>
      </c>
      <c r="I130" s="200"/>
      <c r="J130" s="14"/>
      <c r="K130" s="14"/>
      <c r="L130" s="196"/>
      <c r="M130" s="201"/>
      <c r="N130" s="202"/>
      <c r="O130" s="202"/>
      <c r="P130" s="202"/>
      <c r="Q130" s="202"/>
      <c r="R130" s="202"/>
      <c r="S130" s="202"/>
      <c r="T130" s="20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7" t="s">
        <v>140</v>
      </c>
      <c r="AU130" s="197" t="s">
        <v>87</v>
      </c>
      <c r="AV130" s="14" t="s">
        <v>87</v>
      </c>
      <c r="AW130" s="14" t="s">
        <v>31</v>
      </c>
      <c r="AX130" s="14" t="s">
        <v>77</v>
      </c>
      <c r="AY130" s="197" t="s">
        <v>128</v>
      </c>
    </row>
    <row r="131" s="15" customFormat="1">
      <c r="A131" s="15"/>
      <c r="B131" s="204"/>
      <c r="C131" s="15"/>
      <c r="D131" s="184" t="s">
        <v>140</v>
      </c>
      <c r="E131" s="205" t="s">
        <v>1</v>
      </c>
      <c r="F131" s="206" t="s">
        <v>150</v>
      </c>
      <c r="G131" s="15"/>
      <c r="H131" s="207">
        <v>47.399999999999999</v>
      </c>
      <c r="I131" s="208"/>
      <c r="J131" s="15"/>
      <c r="K131" s="15"/>
      <c r="L131" s="204"/>
      <c r="M131" s="209"/>
      <c r="N131" s="210"/>
      <c r="O131" s="210"/>
      <c r="P131" s="210"/>
      <c r="Q131" s="210"/>
      <c r="R131" s="210"/>
      <c r="S131" s="210"/>
      <c r="T131" s="211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05" t="s">
        <v>140</v>
      </c>
      <c r="AU131" s="205" t="s">
        <v>87</v>
      </c>
      <c r="AV131" s="15" t="s">
        <v>138</v>
      </c>
      <c r="AW131" s="15" t="s">
        <v>31</v>
      </c>
      <c r="AX131" s="15" t="s">
        <v>85</v>
      </c>
      <c r="AY131" s="205" t="s">
        <v>128</v>
      </c>
    </row>
    <row r="132" s="2" customFormat="1" ht="66.75" customHeight="1">
      <c r="A132" s="37"/>
      <c r="B132" s="170"/>
      <c r="C132" s="171" t="s">
        <v>87</v>
      </c>
      <c r="D132" s="171" t="s">
        <v>133</v>
      </c>
      <c r="E132" s="172" t="s">
        <v>274</v>
      </c>
      <c r="F132" s="173" t="s">
        <v>275</v>
      </c>
      <c r="G132" s="174" t="s">
        <v>271</v>
      </c>
      <c r="H132" s="175">
        <v>542.70000000000005</v>
      </c>
      <c r="I132" s="176"/>
      <c r="J132" s="177">
        <f>ROUND(I132*H132,2)</f>
        <v>0</v>
      </c>
      <c r="K132" s="173" t="s">
        <v>137</v>
      </c>
      <c r="L132" s="38"/>
      <c r="M132" s="178" t="s">
        <v>1</v>
      </c>
      <c r="N132" s="179" t="s">
        <v>42</v>
      </c>
      <c r="O132" s="76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2" t="s">
        <v>138</v>
      </c>
      <c r="AT132" s="182" t="s">
        <v>133</v>
      </c>
      <c r="AU132" s="182" t="s">
        <v>87</v>
      </c>
      <c r="AY132" s="18" t="s">
        <v>128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85</v>
      </c>
      <c r="BK132" s="183">
        <f>ROUND(I132*H132,2)</f>
        <v>0</v>
      </c>
      <c r="BL132" s="18" t="s">
        <v>138</v>
      </c>
      <c r="BM132" s="182" t="s">
        <v>138</v>
      </c>
    </row>
    <row r="133" s="2" customFormat="1">
      <c r="A133" s="37"/>
      <c r="B133" s="38"/>
      <c r="C133" s="37"/>
      <c r="D133" s="184" t="s">
        <v>139</v>
      </c>
      <c r="E133" s="37"/>
      <c r="F133" s="185" t="s">
        <v>275</v>
      </c>
      <c r="G133" s="37"/>
      <c r="H133" s="37"/>
      <c r="I133" s="186"/>
      <c r="J133" s="37"/>
      <c r="K133" s="37"/>
      <c r="L133" s="38"/>
      <c r="M133" s="187"/>
      <c r="N133" s="188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139</v>
      </c>
      <c r="AU133" s="18" t="s">
        <v>87</v>
      </c>
    </row>
    <row r="134" s="13" customFormat="1">
      <c r="A134" s="13"/>
      <c r="B134" s="189"/>
      <c r="C134" s="13"/>
      <c r="D134" s="184" t="s">
        <v>140</v>
      </c>
      <c r="E134" s="190" t="s">
        <v>1</v>
      </c>
      <c r="F134" s="191" t="s">
        <v>276</v>
      </c>
      <c r="G134" s="13"/>
      <c r="H134" s="190" t="s">
        <v>1</v>
      </c>
      <c r="I134" s="192"/>
      <c r="J134" s="13"/>
      <c r="K134" s="13"/>
      <c r="L134" s="189"/>
      <c r="M134" s="193"/>
      <c r="N134" s="194"/>
      <c r="O134" s="194"/>
      <c r="P134" s="194"/>
      <c r="Q134" s="194"/>
      <c r="R134" s="194"/>
      <c r="S134" s="194"/>
      <c r="T134" s="19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0" t="s">
        <v>140</v>
      </c>
      <c r="AU134" s="190" t="s">
        <v>87</v>
      </c>
      <c r="AV134" s="13" t="s">
        <v>85</v>
      </c>
      <c r="AW134" s="13" t="s">
        <v>31</v>
      </c>
      <c r="AX134" s="13" t="s">
        <v>77</v>
      </c>
      <c r="AY134" s="190" t="s">
        <v>128</v>
      </c>
    </row>
    <row r="135" s="14" customFormat="1">
      <c r="A135" s="14"/>
      <c r="B135" s="196"/>
      <c r="C135" s="14"/>
      <c r="D135" s="184" t="s">
        <v>140</v>
      </c>
      <c r="E135" s="197" t="s">
        <v>1</v>
      </c>
      <c r="F135" s="198" t="s">
        <v>277</v>
      </c>
      <c r="G135" s="14"/>
      <c r="H135" s="199">
        <v>542.70000000000005</v>
      </c>
      <c r="I135" s="200"/>
      <c r="J135" s="14"/>
      <c r="K135" s="14"/>
      <c r="L135" s="196"/>
      <c r="M135" s="201"/>
      <c r="N135" s="202"/>
      <c r="O135" s="202"/>
      <c r="P135" s="202"/>
      <c r="Q135" s="202"/>
      <c r="R135" s="202"/>
      <c r="S135" s="202"/>
      <c r="T135" s="20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7" t="s">
        <v>140</v>
      </c>
      <c r="AU135" s="197" t="s">
        <v>87</v>
      </c>
      <c r="AV135" s="14" t="s">
        <v>87</v>
      </c>
      <c r="AW135" s="14" t="s">
        <v>31</v>
      </c>
      <c r="AX135" s="14" t="s">
        <v>77</v>
      </c>
      <c r="AY135" s="197" t="s">
        <v>128</v>
      </c>
    </row>
    <row r="136" s="15" customFormat="1">
      <c r="A136" s="15"/>
      <c r="B136" s="204"/>
      <c r="C136" s="15"/>
      <c r="D136" s="184" t="s">
        <v>140</v>
      </c>
      <c r="E136" s="205" t="s">
        <v>1</v>
      </c>
      <c r="F136" s="206" t="s">
        <v>150</v>
      </c>
      <c r="G136" s="15"/>
      <c r="H136" s="207">
        <v>542.70000000000005</v>
      </c>
      <c r="I136" s="208"/>
      <c r="J136" s="15"/>
      <c r="K136" s="15"/>
      <c r="L136" s="204"/>
      <c r="M136" s="209"/>
      <c r="N136" s="210"/>
      <c r="O136" s="210"/>
      <c r="P136" s="210"/>
      <c r="Q136" s="210"/>
      <c r="R136" s="210"/>
      <c r="S136" s="210"/>
      <c r="T136" s="21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05" t="s">
        <v>140</v>
      </c>
      <c r="AU136" s="205" t="s">
        <v>87</v>
      </c>
      <c r="AV136" s="15" t="s">
        <v>138</v>
      </c>
      <c r="AW136" s="15" t="s">
        <v>31</v>
      </c>
      <c r="AX136" s="15" t="s">
        <v>85</v>
      </c>
      <c r="AY136" s="205" t="s">
        <v>128</v>
      </c>
    </row>
    <row r="137" s="2" customFormat="1" ht="62.7" customHeight="1">
      <c r="A137" s="37"/>
      <c r="B137" s="170"/>
      <c r="C137" s="171" t="s">
        <v>154</v>
      </c>
      <c r="D137" s="171" t="s">
        <v>133</v>
      </c>
      <c r="E137" s="172" t="s">
        <v>278</v>
      </c>
      <c r="F137" s="173" t="s">
        <v>279</v>
      </c>
      <c r="G137" s="174" t="s">
        <v>271</v>
      </c>
      <c r="H137" s="175">
        <v>47.399999999999999</v>
      </c>
      <c r="I137" s="176"/>
      <c r="J137" s="177">
        <f>ROUND(I137*H137,2)</f>
        <v>0</v>
      </c>
      <c r="K137" s="173" t="s">
        <v>137</v>
      </c>
      <c r="L137" s="38"/>
      <c r="M137" s="178" t="s">
        <v>1</v>
      </c>
      <c r="N137" s="179" t="s">
        <v>42</v>
      </c>
      <c r="O137" s="76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138</v>
      </c>
      <c r="AT137" s="182" t="s">
        <v>133</v>
      </c>
      <c r="AU137" s="182" t="s">
        <v>87</v>
      </c>
      <c r="AY137" s="18" t="s">
        <v>128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85</v>
      </c>
      <c r="BK137" s="183">
        <f>ROUND(I137*H137,2)</f>
        <v>0</v>
      </c>
      <c r="BL137" s="18" t="s">
        <v>138</v>
      </c>
      <c r="BM137" s="182" t="s">
        <v>156</v>
      </c>
    </row>
    <row r="138" s="2" customFormat="1">
      <c r="A138" s="37"/>
      <c r="B138" s="38"/>
      <c r="C138" s="37"/>
      <c r="D138" s="184" t="s">
        <v>139</v>
      </c>
      <c r="E138" s="37"/>
      <c r="F138" s="185" t="s">
        <v>279</v>
      </c>
      <c r="G138" s="37"/>
      <c r="H138" s="37"/>
      <c r="I138" s="186"/>
      <c r="J138" s="37"/>
      <c r="K138" s="37"/>
      <c r="L138" s="38"/>
      <c r="M138" s="187"/>
      <c r="N138" s="188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139</v>
      </c>
      <c r="AU138" s="18" t="s">
        <v>87</v>
      </c>
    </row>
    <row r="139" s="13" customFormat="1">
      <c r="A139" s="13"/>
      <c r="B139" s="189"/>
      <c r="C139" s="13"/>
      <c r="D139" s="184" t="s">
        <v>140</v>
      </c>
      <c r="E139" s="190" t="s">
        <v>1</v>
      </c>
      <c r="F139" s="191" t="s">
        <v>280</v>
      </c>
      <c r="G139" s="13"/>
      <c r="H139" s="190" t="s">
        <v>1</v>
      </c>
      <c r="I139" s="192"/>
      <c r="J139" s="13"/>
      <c r="K139" s="13"/>
      <c r="L139" s="189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0" t="s">
        <v>140</v>
      </c>
      <c r="AU139" s="190" t="s">
        <v>87</v>
      </c>
      <c r="AV139" s="13" t="s">
        <v>85</v>
      </c>
      <c r="AW139" s="13" t="s">
        <v>31</v>
      </c>
      <c r="AX139" s="13" t="s">
        <v>77</v>
      </c>
      <c r="AY139" s="190" t="s">
        <v>128</v>
      </c>
    </row>
    <row r="140" s="14" customFormat="1">
      <c r="A140" s="14"/>
      <c r="B140" s="196"/>
      <c r="C140" s="14"/>
      <c r="D140" s="184" t="s">
        <v>140</v>
      </c>
      <c r="E140" s="197" t="s">
        <v>1</v>
      </c>
      <c r="F140" s="198" t="s">
        <v>273</v>
      </c>
      <c r="G140" s="14"/>
      <c r="H140" s="199">
        <v>47.399999999999999</v>
      </c>
      <c r="I140" s="200"/>
      <c r="J140" s="14"/>
      <c r="K140" s="14"/>
      <c r="L140" s="196"/>
      <c r="M140" s="201"/>
      <c r="N140" s="202"/>
      <c r="O140" s="202"/>
      <c r="P140" s="202"/>
      <c r="Q140" s="202"/>
      <c r="R140" s="202"/>
      <c r="S140" s="202"/>
      <c r="T140" s="20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7" t="s">
        <v>140</v>
      </c>
      <c r="AU140" s="197" t="s">
        <v>87</v>
      </c>
      <c r="AV140" s="14" t="s">
        <v>87</v>
      </c>
      <c r="AW140" s="14" t="s">
        <v>31</v>
      </c>
      <c r="AX140" s="14" t="s">
        <v>77</v>
      </c>
      <c r="AY140" s="197" t="s">
        <v>128</v>
      </c>
    </row>
    <row r="141" s="15" customFormat="1">
      <c r="A141" s="15"/>
      <c r="B141" s="204"/>
      <c r="C141" s="15"/>
      <c r="D141" s="184" t="s">
        <v>140</v>
      </c>
      <c r="E141" s="205" t="s">
        <v>1</v>
      </c>
      <c r="F141" s="206" t="s">
        <v>150</v>
      </c>
      <c r="G141" s="15"/>
      <c r="H141" s="207">
        <v>47.399999999999999</v>
      </c>
      <c r="I141" s="208"/>
      <c r="J141" s="15"/>
      <c r="K141" s="15"/>
      <c r="L141" s="204"/>
      <c r="M141" s="209"/>
      <c r="N141" s="210"/>
      <c r="O141" s="210"/>
      <c r="P141" s="210"/>
      <c r="Q141" s="210"/>
      <c r="R141" s="210"/>
      <c r="S141" s="210"/>
      <c r="T141" s="21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5" t="s">
        <v>140</v>
      </c>
      <c r="AU141" s="205" t="s">
        <v>87</v>
      </c>
      <c r="AV141" s="15" t="s">
        <v>138</v>
      </c>
      <c r="AW141" s="15" t="s">
        <v>31</v>
      </c>
      <c r="AX141" s="15" t="s">
        <v>85</v>
      </c>
      <c r="AY141" s="205" t="s">
        <v>128</v>
      </c>
    </row>
    <row r="142" s="2" customFormat="1" ht="55.5" customHeight="1">
      <c r="A142" s="37"/>
      <c r="B142" s="170"/>
      <c r="C142" s="171" t="s">
        <v>138</v>
      </c>
      <c r="D142" s="171" t="s">
        <v>133</v>
      </c>
      <c r="E142" s="172" t="s">
        <v>281</v>
      </c>
      <c r="F142" s="173" t="s">
        <v>282</v>
      </c>
      <c r="G142" s="174" t="s">
        <v>271</v>
      </c>
      <c r="H142" s="175">
        <v>542.70000000000005</v>
      </c>
      <c r="I142" s="176"/>
      <c r="J142" s="177">
        <f>ROUND(I142*H142,2)</f>
        <v>0</v>
      </c>
      <c r="K142" s="173" t="s">
        <v>137</v>
      </c>
      <c r="L142" s="38"/>
      <c r="M142" s="178" t="s">
        <v>1</v>
      </c>
      <c r="N142" s="179" t="s">
        <v>42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138</v>
      </c>
      <c r="AT142" s="182" t="s">
        <v>133</v>
      </c>
      <c r="AU142" s="182" t="s">
        <v>87</v>
      </c>
      <c r="AY142" s="18" t="s">
        <v>128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85</v>
      </c>
      <c r="BK142" s="183">
        <f>ROUND(I142*H142,2)</f>
        <v>0</v>
      </c>
      <c r="BL142" s="18" t="s">
        <v>138</v>
      </c>
      <c r="BM142" s="182" t="s">
        <v>153</v>
      </c>
    </row>
    <row r="143" s="2" customFormat="1">
      <c r="A143" s="37"/>
      <c r="B143" s="38"/>
      <c r="C143" s="37"/>
      <c r="D143" s="184" t="s">
        <v>139</v>
      </c>
      <c r="E143" s="37"/>
      <c r="F143" s="185" t="s">
        <v>282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139</v>
      </c>
      <c r="AU143" s="18" t="s">
        <v>87</v>
      </c>
    </row>
    <row r="144" s="13" customFormat="1">
      <c r="A144" s="13"/>
      <c r="B144" s="189"/>
      <c r="C144" s="13"/>
      <c r="D144" s="184" t="s">
        <v>140</v>
      </c>
      <c r="E144" s="190" t="s">
        <v>1</v>
      </c>
      <c r="F144" s="191" t="s">
        <v>283</v>
      </c>
      <c r="G144" s="13"/>
      <c r="H144" s="190" t="s">
        <v>1</v>
      </c>
      <c r="I144" s="192"/>
      <c r="J144" s="13"/>
      <c r="K144" s="13"/>
      <c r="L144" s="189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0" t="s">
        <v>140</v>
      </c>
      <c r="AU144" s="190" t="s">
        <v>87</v>
      </c>
      <c r="AV144" s="13" t="s">
        <v>85</v>
      </c>
      <c r="AW144" s="13" t="s">
        <v>31</v>
      </c>
      <c r="AX144" s="13" t="s">
        <v>77</v>
      </c>
      <c r="AY144" s="190" t="s">
        <v>128</v>
      </c>
    </row>
    <row r="145" s="14" customFormat="1">
      <c r="A145" s="14"/>
      <c r="B145" s="196"/>
      <c r="C145" s="14"/>
      <c r="D145" s="184" t="s">
        <v>140</v>
      </c>
      <c r="E145" s="197" t="s">
        <v>1</v>
      </c>
      <c r="F145" s="198" t="s">
        <v>277</v>
      </c>
      <c r="G145" s="14"/>
      <c r="H145" s="199">
        <v>542.70000000000005</v>
      </c>
      <c r="I145" s="200"/>
      <c r="J145" s="14"/>
      <c r="K145" s="14"/>
      <c r="L145" s="196"/>
      <c r="M145" s="201"/>
      <c r="N145" s="202"/>
      <c r="O145" s="202"/>
      <c r="P145" s="202"/>
      <c r="Q145" s="202"/>
      <c r="R145" s="202"/>
      <c r="S145" s="202"/>
      <c r="T145" s="20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7" t="s">
        <v>140</v>
      </c>
      <c r="AU145" s="197" t="s">
        <v>87</v>
      </c>
      <c r="AV145" s="14" t="s">
        <v>87</v>
      </c>
      <c r="AW145" s="14" t="s">
        <v>31</v>
      </c>
      <c r="AX145" s="14" t="s">
        <v>77</v>
      </c>
      <c r="AY145" s="197" t="s">
        <v>128</v>
      </c>
    </row>
    <row r="146" s="15" customFormat="1">
      <c r="A146" s="15"/>
      <c r="B146" s="204"/>
      <c r="C146" s="15"/>
      <c r="D146" s="184" t="s">
        <v>140</v>
      </c>
      <c r="E146" s="205" t="s">
        <v>1</v>
      </c>
      <c r="F146" s="206" t="s">
        <v>150</v>
      </c>
      <c r="G146" s="15"/>
      <c r="H146" s="207">
        <v>542.70000000000005</v>
      </c>
      <c r="I146" s="208"/>
      <c r="J146" s="15"/>
      <c r="K146" s="15"/>
      <c r="L146" s="204"/>
      <c r="M146" s="209"/>
      <c r="N146" s="210"/>
      <c r="O146" s="210"/>
      <c r="P146" s="210"/>
      <c r="Q146" s="210"/>
      <c r="R146" s="210"/>
      <c r="S146" s="210"/>
      <c r="T146" s="21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5" t="s">
        <v>140</v>
      </c>
      <c r="AU146" s="205" t="s">
        <v>87</v>
      </c>
      <c r="AV146" s="15" t="s">
        <v>138</v>
      </c>
      <c r="AW146" s="15" t="s">
        <v>31</v>
      </c>
      <c r="AX146" s="15" t="s">
        <v>85</v>
      </c>
      <c r="AY146" s="205" t="s">
        <v>128</v>
      </c>
    </row>
    <row r="147" s="2" customFormat="1" ht="49.05" customHeight="1">
      <c r="A147" s="37"/>
      <c r="B147" s="170"/>
      <c r="C147" s="171" t="s">
        <v>158</v>
      </c>
      <c r="D147" s="171" t="s">
        <v>133</v>
      </c>
      <c r="E147" s="172" t="s">
        <v>284</v>
      </c>
      <c r="F147" s="173" t="s">
        <v>285</v>
      </c>
      <c r="G147" s="174" t="s">
        <v>187</v>
      </c>
      <c r="H147" s="175">
        <v>12.9</v>
      </c>
      <c r="I147" s="176"/>
      <c r="J147" s="177">
        <f>ROUND(I147*H147,2)</f>
        <v>0</v>
      </c>
      <c r="K147" s="173" t="s">
        <v>137</v>
      </c>
      <c r="L147" s="38"/>
      <c r="M147" s="178" t="s">
        <v>1</v>
      </c>
      <c r="N147" s="179" t="s">
        <v>42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138</v>
      </c>
      <c r="AT147" s="182" t="s">
        <v>133</v>
      </c>
      <c r="AU147" s="182" t="s">
        <v>87</v>
      </c>
      <c r="AY147" s="18" t="s">
        <v>128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85</v>
      </c>
      <c r="BK147" s="183">
        <f>ROUND(I147*H147,2)</f>
        <v>0</v>
      </c>
      <c r="BL147" s="18" t="s">
        <v>138</v>
      </c>
      <c r="BM147" s="182" t="s">
        <v>160</v>
      </c>
    </row>
    <row r="148" s="2" customFormat="1">
      <c r="A148" s="37"/>
      <c r="B148" s="38"/>
      <c r="C148" s="37"/>
      <c r="D148" s="184" t="s">
        <v>139</v>
      </c>
      <c r="E148" s="37"/>
      <c r="F148" s="185" t="s">
        <v>285</v>
      </c>
      <c r="G148" s="37"/>
      <c r="H148" s="37"/>
      <c r="I148" s="186"/>
      <c r="J148" s="37"/>
      <c r="K148" s="37"/>
      <c r="L148" s="38"/>
      <c r="M148" s="187"/>
      <c r="N148" s="18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139</v>
      </c>
      <c r="AU148" s="18" t="s">
        <v>87</v>
      </c>
    </row>
    <row r="149" s="13" customFormat="1">
      <c r="A149" s="13"/>
      <c r="B149" s="189"/>
      <c r="C149" s="13"/>
      <c r="D149" s="184" t="s">
        <v>140</v>
      </c>
      <c r="E149" s="190" t="s">
        <v>1</v>
      </c>
      <c r="F149" s="191" t="s">
        <v>286</v>
      </c>
      <c r="G149" s="13"/>
      <c r="H149" s="190" t="s">
        <v>1</v>
      </c>
      <c r="I149" s="192"/>
      <c r="J149" s="13"/>
      <c r="K149" s="13"/>
      <c r="L149" s="189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0" t="s">
        <v>140</v>
      </c>
      <c r="AU149" s="190" t="s">
        <v>87</v>
      </c>
      <c r="AV149" s="13" t="s">
        <v>85</v>
      </c>
      <c r="AW149" s="13" t="s">
        <v>31</v>
      </c>
      <c r="AX149" s="13" t="s">
        <v>77</v>
      </c>
      <c r="AY149" s="190" t="s">
        <v>128</v>
      </c>
    </row>
    <row r="150" s="14" customFormat="1">
      <c r="A150" s="14"/>
      <c r="B150" s="196"/>
      <c r="C150" s="14"/>
      <c r="D150" s="184" t="s">
        <v>140</v>
      </c>
      <c r="E150" s="197" t="s">
        <v>1</v>
      </c>
      <c r="F150" s="198" t="s">
        <v>287</v>
      </c>
      <c r="G150" s="14"/>
      <c r="H150" s="199">
        <v>12.9</v>
      </c>
      <c r="I150" s="200"/>
      <c r="J150" s="14"/>
      <c r="K150" s="14"/>
      <c r="L150" s="196"/>
      <c r="M150" s="201"/>
      <c r="N150" s="202"/>
      <c r="O150" s="202"/>
      <c r="P150" s="202"/>
      <c r="Q150" s="202"/>
      <c r="R150" s="202"/>
      <c r="S150" s="202"/>
      <c r="T150" s="20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7" t="s">
        <v>140</v>
      </c>
      <c r="AU150" s="197" t="s">
        <v>87</v>
      </c>
      <c r="AV150" s="14" t="s">
        <v>87</v>
      </c>
      <c r="AW150" s="14" t="s">
        <v>31</v>
      </c>
      <c r="AX150" s="14" t="s">
        <v>77</v>
      </c>
      <c r="AY150" s="197" t="s">
        <v>128</v>
      </c>
    </row>
    <row r="151" s="15" customFormat="1">
      <c r="A151" s="15"/>
      <c r="B151" s="204"/>
      <c r="C151" s="15"/>
      <c r="D151" s="184" t="s">
        <v>140</v>
      </c>
      <c r="E151" s="205" t="s">
        <v>1</v>
      </c>
      <c r="F151" s="206" t="s">
        <v>150</v>
      </c>
      <c r="G151" s="15"/>
      <c r="H151" s="207">
        <v>12.9</v>
      </c>
      <c r="I151" s="208"/>
      <c r="J151" s="15"/>
      <c r="K151" s="15"/>
      <c r="L151" s="204"/>
      <c r="M151" s="209"/>
      <c r="N151" s="210"/>
      <c r="O151" s="210"/>
      <c r="P151" s="210"/>
      <c r="Q151" s="210"/>
      <c r="R151" s="210"/>
      <c r="S151" s="210"/>
      <c r="T151" s="21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5" t="s">
        <v>140</v>
      </c>
      <c r="AU151" s="205" t="s">
        <v>87</v>
      </c>
      <c r="AV151" s="15" t="s">
        <v>138</v>
      </c>
      <c r="AW151" s="15" t="s">
        <v>31</v>
      </c>
      <c r="AX151" s="15" t="s">
        <v>85</v>
      </c>
      <c r="AY151" s="205" t="s">
        <v>128</v>
      </c>
    </row>
    <row r="152" s="2" customFormat="1" ht="33" customHeight="1">
      <c r="A152" s="37"/>
      <c r="B152" s="170"/>
      <c r="C152" s="171" t="s">
        <v>156</v>
      </c>
      <c r="D152" s="171" t="s">
        <v>133</v>
      </c>
      <c r="E152" s="172" t="s">
        <v>288</v>
      </c>
      <c r="F152" s="173" t="s">
        <v>289</v>
      </c>
      <c r="G152" s="174" t="s">
        <v>201</v>
      </c>
      <c r="H152" s="175">
        <v>37.731999999999999</v>
      </c>
      <c r="I152" s="176"/>
      <c r="J152" s="177">
        <f>ROUND(I152*H152,2)</f>
        <v>0</v>
      </c>
      <c r="K152" s="173" t="s">
        <v>137</v>
      </c>
      <c r="L152" s="38"/>
      <c r="M152" s="178" t="s">
        <v>1</v>
      </c>
      <c r="N152" s="179" t="s">
        <v>42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138</v>
      </c>
      <c r="AT152" s="182" t="s">
        <v>133</v>
      </c>
      <c r="AU152" s="182" t="s">
        <v>87</v>
      </c>
      <c r="AY152" s="18" t="s">
        <v>128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85</v>
      </c>
      <c r="BK152" s="183">
        <f>ROUND(I152*H152,2)</f>
        <v>0</v>
      </c>
      <c r="BL152" s="18" t="s">
        <v>138</v>
      </c>
      <c r="BM152" s="182" t="s">
        <v>162</v>
      </c>
    </row>
    <row r="153" s="2" customFormat="1">
      <c r="A153" s="37"/>
      <c r="B153" s="38"/>
      <c r="C153" s="37"/>
      <c r="D153" s="184" t="s">
        <v>139</v>
      </c>
      <c r="E153" s="37"/>
      <c r="F153" s="185" t="s">
        <v>289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139</v>
      </c>
      <c r="AU153" s="18" t="s">
        <v>87</v>
      </c>
    </row>
    <row r="154" s="13" customFormat="1">
      <c r="A154" s="13"/>
      <c r="B154" s="189"/>
      <c r="C154" s="13"/>
      <c r="D154" s="184" t="s">
        <v>140</v>
      </c>
      <c r="E154" s="190" t="s">
        <v>1</v>
      </c>
      <c r="F154" s="191" t="s">
        <v>290</v>
      </c>
      <c r="G154" s="13"/>
      <c r="H154" s="190" t="s">
        <v>1</v>
      </c>
      <c r="I154" s="192"/>
      <c r="J154" s="13"/>
      <c r="K154" s="13"/>
      <c r="L154" s="189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140</v>
      </c>
      <c r="AU154" s="190" t="s">
        <v>87</v>
      </c>
      <c r="AV154" s="13" t="s">
        <v>85</v>
      </c>
      <c r="AW154" s="13" t="s">
        <v>31</v>
      </c>
      <c r="AX154" s="13" t="s">
        <v>77</v>
      </c>
      <c r="AY154" s="190" t="s">
        <v>128</v>
      </c>
    </row>
    <row r="155" s="14" customFormat="1">
      <c r="A155" s="14"/>
      <c r="B155" s="196"/>
      <c r="C155" s="14"/>
      <c r="D155" s="184" t="s">
        <v>140</v>
      </c>
      <c r="E155" s="197" t="s">
        <v>1</v>
      </c>
      <c r="F155" s="198" t="s">
        <v>291</v>
      </c>
      <c r="G155" s="14"/>
      <c r="H155" s="199">
        <v>33.572000000000003</v>
      </c>
      <c r="I155" s="200"/>
      <c r="J155" s="14"/>
      <c r="K155" s="14"/>
      <c r="L155" s="196"/>
      <c r="M155" s="201"/>
      <c r="N155" s="202"/>
      <c r="O155" s="202"/>
      <c r="P155" s="202"/>
      <c r="Q155" s="202"/>
      <c r="R155" s="202"/>
      <c r="S155" s="202"/>
      <c r="T155" s="20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7" t="s">
        <v>140</v>
      </c>
      <c r="AU155" s="197" t="s">
        <v>87</v>
      </c>
      <c r="AV155" s="14" t="s">
        <v>87</v>
      </c>
      <c r="AW155" s="14" t="s">
        <v>31</v>
      </c>
      <c r="AX155" s="14" t="s">
        <v>77</v>
      </c>
      <c r="AY155" s="197" t="s">
        <v>128</v>
      </c>
    </row>
    <row r="156" s="14" customFormat="1">
      <c r="A156" s="14"/>
      <c r="B156" s="196"/>
      <c r="C156" s="14"/>
      <c r="D156" s="184" t="s">
        <v>140</v>
      </c>
      <c r="E156" s="197" t="s">
        <v>1</v>
      </c>
      <c r="F156" s="198" t="s">
        <v>292</v>
      </c>
      <c r="G156" s="14"/>
      <c r="H156" s="199">
        <v>4.1600000000000001</v>
      </c>
      <c r="I156" s="200"/>
      <c r="J156" s="14"/>
      <c r="K156" s="14"/>
      <c r="L156" s="196"/>
      <c r="M156" s="201"/>
      <c r="N156" s="202"/>
      <c r="O156" s="202"/>
      <c r="P156" s="202"/>
      <c r="Q156" s="202"/>
      <c r="R156" s="202"/>
      <c r="S156" s="202"/>
      <c r="T156" s="20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7" t="s">
        <v>140</v>
      </c>
      <c r="AU156" s="197" t="s">
        <v>87</v>
      </c>
      <c r="AV156" s="14" t="s">
        <v>87</v>
      </c>
      <c r="AW156" s="14" t="s">
        <v>31</v>
      </c>
      <c r="AX156" s="14" t="s">
        <v>77</v>
      </c>
      <c r="AY156" s="197" t="s">
        <v>128</v>
      </c>
    </row>
    <row r="157" s="15" customFormat="1">
      <c r="A157" s="15"/>
      <c r="B157" s="204"/>
      <c r="C157" s="15"/>
      <c r="D157" s="184" t="s">
        <v>140</v>
      </c>
      <c r="E157" s="205" t="s">
        <v>1</v>
      </c>
      <c r="F157" s="206" t="s">
        <v>150</v>
      </c>
      <c r="G157" s="15"/>
      <c r="H157" s="207">
        <v>37.731999999999999</v>
      </c>
      <c r="I157" s="208"/>
      <c r="J157" s="15"/>
      <c r="K157" s="15"/>
      <c r="L157" s="204"/>
      <c r="M157" s="209"/>
      <c r="N157" s="210"/>
      <c r="O157" s="210"/>
      <c r="P157" s="210"/>
      <c r="Q157" s="210"/>
      <c r="R157" s="210"/>
      <c r="S157" s="210"/>
      <c r="T157" s="21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05" t="s">
        <v>140</v>
      </c>
      <c r="AU157" s="205" t="s">
        <v>87</v>
      </c>
      <c r="AV157" s="15" t="s">
        <v>138</v>
      </c>
      <c r="AW157" s="15" t="s">
        <v>31</v>
      </c>
      <c r="AX157" s="15" t="s">
        <v>85</v>
      </c>
      <c r="AY157" s="205" t="s">
        <v>128</v>
      </c>
    </row>
    <row r="158" s="2" customFormat="1" ht="44.25" customHeight="1">
      <c r="A158" s="37"/>
      <c r="B158" s="170"/>
      <c r="C158" s="171" t="s">
        <v>163</v>
      </c>
      <c r="D158" s="171" t="s">
        <v>133</v>
      </c>
      <c r="E158" s="172" t="s">
        <v>293</v>
      </c>
      <c r="F158" s="173" t="s">
        <v>294</v>
      </c>
      <c r="G158" s="174" t="s">
        <v>201</v>
      </c>
      <c r="H158" s="175">
        <v>43.753999999999998</v>
      </c>
      <c r="I158" s="176"/>
      <c r="J158" s="177">
        <f>ROUND(I158*H158,2)</f>
        <v>0</v>
      </c>
      <c r="K158" s="173" t="s">
        <v>137</v>
      </c>
      <c r="L158" s="38"/>
      <c r="M158" s="178" t="s">
        <v>1</v>
      </c>
      <c r="N158" s="179" t="s">
        <v>42</v>
      </c>
      <c r="O158" s="76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138</v>
      </c>
      <c r="AT158" s="182" t="s">
        <v>133</v>
      </c>
      <c r="AU158" s="182" t="s">
        <v>87</v>
      </c>
      <c r="AY158" s="18" t="s">
        <v>128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85</v>
      </c>
      <c r="BK158" s="183">
        <f>ROUND(I158*H158,2)</f>
        <v>0</v>
      </c>
      <c r="BL158" s="18" t="s">
        <v>138</v>
      </c>
      <c r="BM158" s="182" t="s">
        <v>165</v>
      </c>
    </row>
    <row r="159" s="2" customFormat="1">
      <c r="A159" s="37"/>
      <c r="B159" s="38"/>
      <c r="C159" s="37"/>
      <c r="D159" s="184" t="s">
        <v>139</v>
      </c>
      <c r="E159" s="37"/>
      <c r="F159" s="185" t="s">
        <v>294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139</v>
      </c>
      <c r="AU159" s="18" t="s">
        <v>87</v>
      </c>
    </row>
    <row r="160" s="13" customFormat="1">
      <c r="A160" s="13"/>
      <c r="B160" s="189"/>
      <c r="C160" s="13"/>
      <c r="D160" s="184" t="s">
        <v>140</v>
      </c>
      <c r="E160" s="190" t="s">
        <v>1</v>
      </c>
      <c r="F160" s="191" t="s">
        <v>295</v>
      </c>
      <c r="G160" s="13"/>
      <c r="H160" s="190" t="s">
        <v>1</v>
      </c>
      <c r="I160" s="192"/>
      <c r="J160" s="13"/>
      <c r="K160" s="13"/>
      <c r="L160" s="189"/>
      <c r="M160" s="193"/>
      <c r="N160" s="194"/>
      <c r="O160" s="194"/>
      <c r="P160" s="194"/>
      <c r="Q160" s="194"/>
      <c r="R160" s="194"/>
      <c r="S160" s="194"/>
      <c r="T160" s="19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0" t="s">
        <v>140</v>
      </c>
      <c r="AU160" s="190" t="s">
        <v>87</v>
      </c>
      <c r="AV160" s="13" t="s">
        <v>85</v>
      </c>
      <c r="AW160" s="13" t="s">
        <v>31</v>
      </c>
      <c r="AX160" s="13" t="s">
        <v>77</v>
      </c>
      <c r="AY160" s="190" t="s">
        <v>128</v>
      </c>
    </row>
    <row r="161" s="14" customFormat="1">
      <c r="A161" s="14"/>
      <c r="B161" s="196"/>
      <c r="C161" s="14"/>
      <c r="D161" s="184" t="s">
        <v>140</v>
      </c>
      <c r="E161" s="197" t="s">
        <v>1</v>
      </c>
      <c r="F161" s="198" t="s">
        <v>296</v>
      </c>
      <c r="G161" s="14"/>
      <c r="H161" s="199">
        <v>43.753999999999998</v>
      </c>
      <c r="I161" s="200"/>
      <c r="J161" s="14"/>
      <c r="K161" s="14"/>
      <c r="L161" s="196"/>
      <c r="M161" s="201"/>
      <c r="N161" s="202"/>
      <c r="O161" s="202"/>
      <c r="P161" s="202"/>
      <c r="Q161" s="202"/>
      <c r="R161" s="202"/>
      <c r="S161" s="202"/>
      <c r="T161" s="20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7" t="s">
        <v>140</v>
      </c>
      <c r="AU161" s="197" t="s">
        <v>87</v>
      </c>
      <c r="AV161" s="14" t="s">
        <v>87</v>
      </c>
      <c r="AW161" s="14" t="s">
        <v>31</v>
      </c>
      <c r="AX161" s="14" t="s">
        <v>77</v>
      </c>
      <c r="AY161" s="197" t="s">
        <v>128</v>
      </c>
    </row>
    <row r="162" s="15" customFormat="1">
      <c r="A162" s="15"/>
      <c r="B162" s="204"/>
      <c r="C162" s="15"/>
      <c r="D162" s="184" t="s">
        <v>140</v>
      </c>
      <c r="E162" s="205" t="s">
        <v>1</v>
      </c>
      <c r="F162" s="206" t="s">
        <v>150</v>
      </c>
      <c r="G162" s="15"/>
      <c r="H162" s="207">
        <v>43.753999999999998</v>
      </c>
      <c r="I162" s="208"/>
      <c r="J162" s="15"/>
      <c r="K162" s="15"/>
      <c r="L162" s="204"/>
      <c r="M162" s="209"/>
      <c r="N162" s="210"/>
      <c r="O162" s="210"/>
      <c r="P162" s="210"/>
      <c r="Q162" s="210"/>
      <c r="R162" s="210"/>
      <c r="S162" s="210"/>
      <c r="T162" s="21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05" t="s">
        <v>140</v>
      </c>
      <c r="AU162" s="205" t="s">
        <v>87</v>
      </c>
      <c r="AV162" s="15" t="s">
        <v>138</v>
      </c>
      <c r="AW162" s="15" t="s">
        <v>31</v>
      </c>
      <c r="AX162" s="15" t="s">
        <v>85</v>
      </c>
      <c r="AY162" s="205" t="s">
        <v>128</v>
      </c>
    </row>
    <row r="163" s="2" customFormat="1" ht="62.7" customHeight="1">
      <c r="A163" s="37"/>
      <c r="B163" s="170"/>
      <c r="C163" s="171" t="s">
        <v>153</v>
      </c>
      <c r="D163" s="171" t="s">
        <v>133</v>
      </c>
      <c r="E163" s="172" t="s">
        <v>199</v>
      </c>
      <c r="F163" s="173" t="s">
        <v>200</v>
      </c>
      <c r="G163" s="174" t="s">
        <v>201</v>
      </c>
      <c r="H163" s="175">
        <v>81.486000000000004</v>
      </c>
      <c r="I163" s="176"/>
      <c r="J163" s="177">
        <f>ROUND(I163*H163,2)</f>
        <v>0</v>
      </c>
      <c r="K163" s="173" t="s">
        <v>137</v>
      </c>
      <c r="L163" s="38"/>
      <c r="M163" s="178" t="s">
        <v>1</v>
      </c>
      <c r="N163" s="179" t="s">
        <v>42</v>
      </c>
      <c r="O163" s="76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138</v>
      </c>
      <c r="AT163" s="182" t="s">
        <v>133</v>
      </c>
      <c r="AU163" s="182" t="s">
        <v>87</v>
      </c>
      <c r="AY163" s="18" t="s">
        <v>128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85</v>
      </c>
      <c r="BK163" s="183">
        <f>ROUND(I163*H163,2)</f>
        <v>0</v>
      </c>
      <c r="BL163" s="18" t="s">
        <v>138</v>
      </c>
      <c r="BM163" s="182" t="s">
        <v>167</v>
      </c>
    </row>
    <row r="164" s="2" customFormat="1">
      <c r="A164" s="37"/>
      <c r="B164" s="38"/>
      <c r="C164" s="37"/>
      <c r="D164" s="184" t="s">
        <v>139</v>
      </c>
      <c r="E164" s="37"/>
      <c r="F164" s="185" t="s">
        <v>200</v>
      </c>
      <c r="G164" s="37"/>
      <c r="H164" s="37"/>
      <c r="I164" s="186"/>
      <c r="J164" s="37"/>
      <c r="K164" s="37"/>
      <c r="L164" s="38"/>
      <c r="M164" s="187"/>
      <c r="N164" s="188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139</v>
      </c>
      <c r="AU164" s="18" t="s">
        <v>87</v>
      </c>
    </row>
    <row r="165" s="13" customFormat="1">
      <c r="A165" s="13"/>
      <c r="B165" s="189"/>
      <c r="C165" s="13"/>
      <c r="D165" s="184" t="s">
        <v>140</v>
      </c>
      <c r="E165" s="190" t="s">
        <v>1</v>
      </c>
      <c r="F165" s="191" t="s">
        <v>290</v>
      </c>
      <c r="G165" s="13"/>
      <c r="H165" s="190" t="s">
        <v>1</v>
      </c>
      <c r="I165" s="192"/>
      <c r="J165" s="13"/>
      <c r="K165" s="13"/>
      <c r="L165" s="189"/>
      <c r="M165" s="193"/>
      <c r="N165" s="194"/>
      <c r="O165" s="194"/>
      <c r="P165" s="194"/>
      <c r="Q165" s="194"/>
      <c r="R165" s="194"/>
      <c r="S165" s="194"/>
      <c r="T165" s="19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0" t="s">
        <v>140</v>
      </c>
      <c r="AU165" s="190" t="s">
        <v>87</v>
      </c>
      <c r="AV165" s="13" t="s">
        <v>85</v>
      </c>
      <c r="AW165" s="13" t="s">
        <v>31</v>
      </c>
      <c r="AX165" s="13" t="s">
        <v>77</v>
      </c>
      <c r="AY165" s="190" t="s">
        <v>128</v>
      </c>
    </row>
    <row r="166" s="14" customFormat="1">
      <c r="A166" s="14"/>
      <c r="B166" s="196"/>
      <c r="C166" s="14"/>
      <c r="D166" s="184" t="s">
        <v>140</v>
      </c>
      <c r="E166" s="197" t="s">
        <v>1</v>
      </c>
      <c r="F166" s="198" t="s">
        <v>291</v>
      </c>
      <c r="G166" s="14"/>
      <c r="H166" s="199">
        <v>33.572000000000003</v>
      </c>
      <c r="I166" s="200"/>
      <c r="J166" s="14"/>
      <c r="K166" s="14"/>
      <c r="L166" s="196"/>
      <c r="M166" s="201"/>
      <c r="N166" s="202"/>
      <c r="O166" s="202"/>
      <c r="P166" s="202"/>
      <c r="Q166" s="202"/>
      <c r="R166" s="202"/>
      <c r="S166" s="202"/>
      <c r="T166" s="20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7" t="s">
        <v>140</v>
      </c>
      <c r="AU166" s="197" t="s">
        <v>87</v>
      </c>
      <c r="AV166" s="14" t="s">
        <v>87</v>
      </c>
      <c r="AW166" s="14" t="s">
        <v>31</v>
      </c>
      <c r="AX166" s="14" t="s">
        <v>77</v>
      </c>
      <c r="AY166" s="197" t="s">
        <v>128</v>
      </c>
    </row>
    <row r="167" s="14" customFormat="1">
      <c r="A167" s="14"/>
      <c r="B167" s="196"/>
      <c r="C167" s="14"/>
      <c r="D167" s="184" t="s">
        <v>140</v>
      </c>
      <c r="E167" s="197" t="s">
        <v>1</v>
      </c>
      <c r="F167" s="198" t="s">
        <v>292</v>
      </c>
      <c r="G167" s="14"/>
      <c r="H167" s="199">
        <v>4.1600000000000001</v>
      </c>
      <c r="I167" s="200"/>
      <c r="J167" s="14"/>
      <c r="K167" s="14"/>
      <c r="L167" s="196"/>
      <c r="M167" s="201"/>
      <c r="N167" s="202"/>
      <c r="O167" s="202"/>
      <c r="P167" s="202"/>
      <c r="Q167" s="202"/>
      <c r="R167" s="202"/>
      <c r="S167" s="202"/>
      <c r="T167" s="20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7" t="s">
        <v>140</v>
      </c>
      <c r="AU167" s="197" t="s">
        <v>87</v>
      </c>
      <c r="AV167" s="14" t="s">
        <v>87</v>
      </c>
      <c r="AW167" s="14" t="s">
        <v>31</v>
      </c>
      <c r="AX167" s="14" t="s">
        <v>77</v>
      </c>
      <c r="AY167" s="197" t="s">
        <v>128</v>
      </c>
    </row>
    <row r="168" s="13" customFormat="1">
      <c r="A168" s="13"/>
      <c r="B168" s="189"/>
      <c r="C168" s="13"/>
      <c r="D168" s="184" t="s">
        <v>140</v>
      </c>
      <c r="E168" s="190" t="s">
        <v>1</v>
      </c>
      <c r="F168" s="191" t="s">
        <v>295</v>
      </c>
      <c r="G168" s="13"/>
      <c r="H168" s="190" t="s">
        <v>1</v>
      </c>
      <c r="I168" s="192"/>
      <c r="J168" s="13"/>
      <c r="K168" s="13"/>
      <c r="L168" s="189"/>
      <c r="M168" s="193"/>
      <c r="N168" s="194"/>
      <c r="O168" s="194"/>
      <c r="P168" s="194"/>
      <c r="Q168" s="194"/>
      <c r="R168" s="194"/>
      <c r="S168" s="194"/>
      <c r="T168" s="19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0" t="s">
        <v>140</v>
      </c>
      <c r="AU168" s="190" t="s">
        <v>87</v>
      </c>
      <c r="AV168" s="13" t="s">
        <v>85</v>
      </c>
      <c r="AW168" s="13" t="s">
        <v>31</v>
      </c>
      <c r="AX168" s="13" t="s">
        <v>77</v>
      </c>
      <c r="AY168" s="190" t="s">
        <v>128</v>
      </c>
    </row>
    <row r="169" s="14" customFormat="1">
      <c r="A169" s="14"/>
      <c r="B169" s="196"/>
      <c r="C169" s="14"/>
      <c r="D169" s="184" t="s">
        <v>140</v>
      </c>
      <c r="E169" s="197" t="s">
        <v>1</v>
      </c>
      <c r="F169" s="198" t="s">
        <v>296</v>
      </c>
      <c r="G169" s="14"/>
      <c r="H169" s="199">
        <v>43.753999999999998</v>
      </c>
      <c r="I169" s="200"/>
      <c r="J169" s="14"/>
      <c r="K169" s="14"/>
      <c r="L169" s="196"/>
      <c r="M169" s="201"/>
      <c r="N169" s="202"/>
      <c r="O169" s="202"/>
      <c r="P169" s="202"/>
      <c r="Q169" s="202"/>
      <c r="R169" s="202"/>
      <c r="S169" s="202"/>
      <c r="T169" s="20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7" t="s">
        <v>140</v>
      </c>
      <c r="AU169" s="197" t="s">
        <v>87</v>
      </c>
      <c r="AV169" s="14" t="s">
        <v>87</v>
      </c>
      <c r="AW169" s="14" t="s">
        <v>31</v>
      </c>
      <c r="AX169" s="14" t="s">
        <v>77</v>
      </c>
      <c r="AY169" s="197" t="s">
        <v>128</v>
      </c>
    </row>
    <row r="170" s="15" customFormat="1">
      <c r="A170" s="15"/>
      <c r="B170" s="204"/>
      <c r="C170" s="15"/>
      <c r="D170" s="184" t="s">
        <v>140</v>
      </c>
      <c r="E170" s="205" t="s">
        <v>1</v>
      </c>
      <c r="F170" s="206" t="s">
        <v>150</v>
      </c>
      <c r="G170" s="15"/>
      <c r="H170" s="207">
        <v>81.48599999999999</v>
      </c>
      <c r="I170" s="208"/>
      <c r="J170" s="15"/>
      <c r="K170" s="15"/>
      <c r="L170" s="204"/>
      <c r="M170" s="209"/>
      <c r="N170" s="210"/>
      <c r="O170" s="210"/>
      <c r="P170" s="210"/>
      <c r="Q170" s="210"/>
      <c r="R170" s="210"/>
      <c r="S170" s="210"/>
      <c r="T170" s="21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5" t="s">
        <v>140</v>
      </c>
      <c r="AU170" s="205" t="s">
        <v>87</v>
      </c>
      <c r="AV170" s="15" t="s">
        <v>138</v>
      </c>
      <c r="AW170" s="15" t="s">
        <v>31</v>
      </c>
      <c r="AX170" s="15" t="s">
        <v>85</v>
      </c>
      <c r="AY170" s="205" t="s">
        <v>128</v>
      </c>
    </row>
    <row r="171" s="2" customFormat="1" ht="66.75" customHeight="1">
      <c r="A171" s="37"/>
      <c r="B171" s="170"/>
      <c r="C171" s="171" t="s">
        <v>129</v>
      </c>
      <c r="D171" s="171" t="s">
        <v>133</v>
      </c>
      <c r="E171" s="172" t="s">
        <v>203</v>
      </c>
      <c r="F171" s="173" t="s">
        <v>204</v>
      </c>
      <c r="G171" s="174" t="s">
        <v>201</v>
      </c>
      <c r="H171" s="175">
        <v>814.85500000000002</v>
      </c>
      <c r="I171" s="176"/>
      <c r="J171" s="177">
        <f>ROUND(I171*H171,2)</f>
        <v>0</v>
      </c>
      <c r="K171" s="173" t="s">
        <v>137</v>
      </c>
      <c r="L171" s="38"/>
      <c r="M171" s="178" t="s">
        <v>1</v>
      </c>
      <c r="N171" s="179" t="s">
        <v>42</v>
      </c>
      <c r="O171" s="76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2" t="s">
        <v>138</v>
      </c>
      <c r="AT171" s="182" t="s">
        <v>133</v>
      </c>
      <c r="AU171" s="182" t="s">
        <v>87</v>
      </c>
      <c r="AY171" s="18" t="s">
        <v>128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85</v>
      </c>
      <c r="BK171" s="183">
        <f>ROUND(I171*H171,2)</f>
        <v>0</v>
      </c>
      <c r="BL171" s="18" t="s">
        <v>138</v>
      </c>
      <c r="BM171" s="182" t="s">
        <v>169</v>
      </c>
    </row>
    <row r="172" s="2" customFormat="1">
      <c r="A172" s="37"/>
      <c r="B172" s="38"/>
      <c r="C172" s="37"/>
      <c r="D172" s="184" t="s">
        <v>139</v>
      </c>
      <c r="E172" s="37"/>
      <c r="F172" s="185" t="s">
        <v>297</v>
      </c>
      <c r="G172" s="37"/>
      <c r="H172" s="37"/>
      <c r="I172" s="186"/>
      <c r="J172" s="37"/>
      <c r="K172" s="37"/>
      <c r="L172" s="38"/>
      <c r="M172" s="187"/>
      <c r="N172" s="188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139</v>
      </c>
      <c r="AU172" s="18" t="s">
        <v>87</v>
      </c>
    </row>
    <row r="173" s="13" customFormat="1">
      <c r="A173" s="13"/>
      <c r="B173" s="189"/>
      <c r="C173" s="13"/>
      <c r="D173" s="184" t="s">
        <v>140</v>
      </c>
      <c r="E173" s="190" t="s">
        <v>1</v>
      </c>
      <c r="F173" s="191" t="s">
        <v>290</v>
      </c>
      <c r="G173" s="13"/>
      <c r="H173" s="190" t="s">
        <v>1</v>
      </c>
      <c r="I173" s="192"/>
      <c r="J173" s="13"/>
      <c r="K173" s="13"/>
      <c r="L173" s="189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0" t="s">
        <v>140</v>
      </c>
      <c r="AU173" s="190" t="s">
        <v>87</v>
      </c>
      <c r="AV173" s="13" t="s">
        <v>85</v>
      </c>
      <c r="AW173" s="13" t="s">
        <v>31</v>
      </c>
      <c r="AX173" s="13" t="s">
        <v>77</v>
      </c>
      <c r="AY173" s="190" t="s">
        <v>128</v>
      </c>
    </row>
    <row r="174" s="14" customFormat="1">
      <c r="A174" s="14"/>
      <c r="B174" s="196"/>
      <c r="C174" s="14"/>
      <c r="D174" s="184" t="s">
        <v>140</v>
      </c>
      <c r="E174" s="197" t="s">
        <v>1</v>
      </c>
      <c r="F174" s="198" t="s">
        <v>298</v>
      </c>
      <c r="G174" s="14"/>
      <c r="H174" s="199">
        <v>335.72000000000003</v>
      </c>
      <c r="I174" s="200"/>
      <c r="J174" s="14"/>
      <c r="K174" s="14"/>
      <c r="L174" s="196"/>
      <c r="M174" s="201"/>
      <c r="N174" s="202"/>
      <c r="O174" s="202"/>
      <c r="P174" s="202"/>
      <c r="Q174" s="202"/>
      <c r="R174" s="202"/>
      <c r="S174" s="202"/>
      <c r="T174" s="20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7" t="s">
        <v>140</v>
      </c>
      <c r="AU174" s="197" t="s">
        <v>87</v>
      </c>
      <c r="AV174" s="14" t="s">
        <v>87</v>
      </c>
      <c r="AW174" s="14" t="s">
        <v>31</v>
      </c>
      <c r="AX174" s="14" t="s">
        <v>77</v>
      </c>
      <c r="AY174" s="197" t="s">
        <v>128</v>
      </c>
    </row>
    <row r="175" s="14" customFormat="1">
      <c r="A175" s="14"/>
      <c r="B175" s="196"/>
      <c r="C175" s="14"/>
      <c r="D175" s="184" t="s">
        <v>140</v>
      </c>
      <c r="E175" s="197" t="s">
        <v>1</v>
      </c>
      <c r="F175" s="198" t="s">
        <v>299</v>
      </c>
      <c r="G175" s="14"/>
      <c r="H175" s="199">
        <v>41.600000000000001</v>
      </c>
      <c r="I175" s="200"/>
      <c r="J175" s="14"/>
      <c r="K175" s="14"/>
      <c r="L175" s="196"/>
      <c r="M175" s="201"/>
      <c r="N175" s="202"/>
      <c r="O175" s="202"/>
      <c r="P175" s="202"/>
      <c r="Q175" s="202"/>
      <c r="R175" s="202"/>
      <c r="S175" s="202"/>
      <c r="T175" s="20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7" t="s">
        <v>140</v>
      </c>
      <c r="AU175" s="197" t="s">
        <v>87</v>
      </c>
      <c r="AV175" s="14" t="s">
        <v>87</v>
      </c>
      <c r="AW175" s="14" t="s">
        <v>31</v>
      </c>
      <c r="AX175" s="14" t="s">
        <v>77</v>
      </c>
      <c r="AY175" s="197" t="s">
        <v>128</v>
      </c>
    </row>
    <row r="176" s="13" customFormat="1">
      <c r="A176" s="13"/>
      <c r="B176" s="189"/>
      <c r="C176" s="13"/>
      <c r="D176" s="184" t="s">
        <v>140</v>
      </c>
      <c r="E176" s="190" t="s">
        <v>1</v>
      </c>
      <c r="F176" s="191" t="s">
        <v>295</v>
      </c>
      <c r="G176" s="13"/>
      <c r="H176" s="190" t="s">
        <v>1</v>
      </c>
      <c r="I176" s="192"/>
      <c r="J176" s="13"/>
      <c r="K176" s="13"/>
      <c r="L176" s="189"/>
      <c r="M176" s="193"/>
      <c r="N176" s="194"/>
      <c r="O176" s="194"/>
      <c r="P176" s="194"/>
      <c r="Q176" s="194"/>
      <c r="R176" s="194"/>
      <c r="S176" s="194"/>
      <c r="T176" s="19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0" t="s">
        <v>140</v>
      </c>
      <c r="AU176" s="190" t="s">
        <v>87</v>
      </c>
      <c r="AV176" s="13" t="s">
        <v>85</v>
      </c>
      <c r="AW176" s="13" t="s">
        <v>31</v>
      </c>
      <c r="AX176" s="13" t="s">
        <v>77</v>
      </c>
      <c r="AY176" s="190" t="s">
        <v>128</v>
      </c>
    </row>
    <row r="177" s="14" customFormat="1">
      <c r="A177" s="14"/>
      <c r="B177" s="196"/>
      <c r="C177" s="14"/>
      <c r="D177" s="184" t="s">
        <v>140</v>
      </c>
      <c r="E177" s="197" t="s">
        <v>1</v>
      </c>
      <c r="F177" s="198" t="s">
        <v>300</v>
      </c>
      <c r="G177" s="14"/>
      <c r="H177" s="199">
        <v>437.53500000000002</v>
      </c>
      <c r="I177" s="200"/>
      <c r="J177" s="14"/>
      <c r="K177" s="14"/>
      <c r="L177" s="196"/>
      <c r="M177" s="201"/>
      <c r="N177" s="202"/>
      <c r="O177" s="202"/>
      <c r="P177" s="202"/>
      <c r="Q177" s="202"/>
      <c r="R177" s="202"/>
      <c r="S177" s="202"/>
      <c r="T177" s="20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7" t="s">
        <v>140</v>
      </c>
      <c r="AU177" s="197" t="s">
        <v>87</v>
      </c>
      <c r="AV177" s="14" t="s">
        <v>87</v>
      </c>
      <c r="AW177" s="14" t="s">
        <v>31</v>
      </c>
      <c r="AX177" s="14" t="s">
        <v>77</v>
      </c>
      <c r="AY177" s="197" t="s">
        <v>128</v>
      </c>
    </row>
    <row r="178" s="15" customFormat="1">
      <c r="A178" s="15"/>
      <c r="B178" s="204"/>
      <c r="C178" s="15"/>
      <c r="D178" s="184" t="s">
        <v>140</v>
      </c>
      <c r="E178" s="205" t="s">
        <v>1</v>
      </c>
      <c r="F178" s="206" t="s">
        <v>150</v>
      </c>
      <c r="G178" s="15"/>
      <c r="H178" s="207">
        <v>814.85500000000002</v>
      </c>
      <c r="I178" s="208"/>
      <c r="J178" s="15"/>
      <c r="K178" s="15"/>
      <c r="L178" s="204"/>
      <c r="M178" s="209"/>
      <c r="N178" s="210"/>
      <c r="O178" s="210"/>
      <c r="P178" s="210"/>
      <c r="Q178" s="210"/>
      <c r="R178" s="210"/>
      <c r="S178" s="210"/>
      <c r="T178" s="21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05" t="s">
        <v>140</v>
      </c>
      <c r="AU178" s="205" t="s">
        <v>87</v>
      </c>
      <c r="AV178" s="15" t="s">
        <v>138</v>
      </c>
      <c r="AW178" s="15" t="s">
        <v>31</v>
      </c>
      <c r="AX178" s="15" t="s">
        <v>85</v>
      </c>
      <c r="AY178" s="205" t="s">
        <v>128</v>
      </c>
    </row>
    <row r="179" s="2" customFormat="1" ht="37.8" customHeight="1">
      <c r="A179" s="37"/>
      <c r="B179" s="170"/>
      <c r="C179" s="171" t="s">
        <v>160</v>
      </c>
      <c r="D179" s="171" t="s">
        <v>133</v>
      </c>
      <c r="E179" s="172" t="s">
        <v>301</v>
      </c>
      <c r="F179" s="173" t="s">
        <v>302</v>
      </c>
      <c r="G179" s="174" t="s">
        <v>201</v>
      </c>
      <c r="H179" s="175">
        <v>251.78999999999999</v>
      </c>
      <c r="I179" s="176"/>
      <c r="J179" s="177">
        <f>ROUND(I179*H179,2)</f>
        <v>0</v>
      </c>
      <c r="K179" s="173" t="s">
        <v>303</v>
      </c>
      <c r="L179" s="38"/>
      <c r="M179" s="178" t="s">
        <v>1</v>
      </c>
      <c r="N179" s="179" t="s">
        <v>42</v>
      </c>
      <c r="O179" s="76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138</v>
      </c>
      <c r="AT179" s="182" t="s">
        <v>133</v>
      </c>
      <c r="AU179" s="182" t="s">
        <v>87</v>
      </c>
      <c r="AY179" s="18" t="s">
        <v>128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85</v>
      </c>
      <c r="BK179" s="183">
        <f>ROUND(I179*H179,2)</f>
        <v>0</v>
      </c>
      <c r="BL179" s="18" t="s">
        <v>138</v>
      </c>
      <c r="BM179" s="182" t="s">
        <v>172</v>
      </c>
    </row>
    <row r="180" s="2" customFormat="1">
      <c r="A180" s="37"/>
      <c r="B180" s="38"/>
      <c r="C180" s="37"/>
      <c r="D180" s="184" t="s">
        <v>139</v>
      </c>
      <c r="E180" s="37"/>
      <c r="F180" s="185" t="s">
        <v>302</v>
      </c>
      <c r="G180" s="37"/>
      <c r="H180" s="37"/>
      <c r="I180" s="186"/>
      <c r="J180" s="37"/>
      <c r="K180" s="37"/>
      <c r="L180" s="38"/>
      <c r="M180" s="187"/>
      <c r="N180" s="188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139</v>
      </c>
      <c r="AU180" s="18" t="s">
        <v>87</v>
      </c>
    </row>
    <row r="181" s="13" customFormat="1">
      <c r="A181" s="13"/>
      <c r="B181" s="189"/>
      <c r="C181" s="13"/>
      <c r="D181" s="184" t="s">
        <v>140</v>
      </c>
      <c r="E181" s="190" t="s">
        <v>1</v>
      </c>
      <c r="F181" s="191" t="s">
        <v>304</v>
      </c>
      <c r="G181" s="13"/>
      <c r="H181" s="190" t="s">
        <v>1</v>
      </c>
      <c r="I181" s="192"/>
      <c r="J181" s="13"/>
      <c r="K181" s="13"/>
      <c r="L181" s="189"/>
      <c r="M181" s="193"/>
      <c r="N181" s="194"/>
      <c r="O181" s="194"/>
      <c r="P181" s="194"/>
      <c r="Q181" s="194"/>
      <c r="R181" s="194"/>
      <c r="S181" s="194"/>
      <c r="T181" s="19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0" t="s">
        <v>140</v>
      </c>
      <c r="AU181" s="190" t="s">
        <v>87</v>
      </c>
      <c r="AV181" s="13" t="s">
        <v>85</v>
      </c>
      <c r="AW181" s="13" t="s">
        <v>31</v>
      </c>
      <c r="AX181" s="13" t="s">
        <v>77</v>
      </c>
      <c r="AY181" s="190" t="s">
        <v>128</v>
      </c>
    </row>
    <row r="182" s="13" customFormat="1">
      <c r="A182" s="13"/>
      <c r="B182" s="189"/>
      <c r="C182" s="13"/>
      <c r="D182" s="184" t="s">
        <v>140</v>
      </c>
      <c r="E182" s="190" t="s">
        <v>1</v>
      </c>
      <c r="F182" s="191" t="s">
        <v>305</v>
      </c>
      <c r="G182" s="13"/>
      <c r="H182" s="190" t="s">
        <v>1</v>
      </c>
      <c r="I182" s="192"/>
      <c r="J182" s="13"/>
      <c r="K182" s="13"/>
      <c r="L182" s="189"/>
      <c r="M182" s="193"/>
      <c r="N182" s="194"/>
      <c r="O182" s="194"/>
      <c r="P182" s="194"/>
      <c r="Q182" s="194"/>
      <c r="R182" s="194"/>
      <c r="S182" s="194"/>
      <c r="T182" s="19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0" t="s">
        <v>140</v>
      </c>
      <c r="AU182" s="190" t="s">
        <v>87</v>
      </c>
      <c r="AV182" s="13" t="s">
        <v>85</v>
      </c>
      <c r="AW182" s="13" t="s">
        <v>31</v>
      </c>
      <c r="AX182" s="13" t="s">
        <v>77</v>
      </c>
      <c r="AY182" s="190" t="s">
        <v>128</v>
      </c>
    </row>
    <row r="183" s="14" customFormat="1">
      <c r="A183" s="14"/>
      <c r="B183" s="196"/>
      <c r="C183" s="14"/>
      <c r="D183" s="184" t="s">
        <v>140</v>
      </c>
      <c r="E183" s="197" t="s">
        <v>1</v>
      </c>
      <c r="F183" s="198" t="s">
        <v>306</v>
      </c>
      <c r="G183" s="14"/>
      <c r="H183" s="199">
        <v>251.78999999999999</v>
      </c>
      <c r="I183" s="200"/>
      <c r="J183" s="14"/>
      <c r="K183" s="14"/>
      <c r="L183" s="196"/>
      <c r="M183" s="201"/>
      <c r="N183" s="202"/>
      <c r="O183" s="202"/>
      <c r="P183" s="202"/>
      <c r="Q183" s="202"/>
      <c r="R183" s="202"/>
      <c r="S183" s="202"/>
      <c r="T183" s="20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7" t="s">
        <v>140</v>
      </c>
      <c r="AU183" s="197" t="s">
        <v>87</v>
      </c>
      <c r="AV183" s="14" t="s">
        <v>87</v>
      </c>
      <c r="AW183" s="14" t="s">
        <v>31</v>
      </c>
      <c r="AX183" s="14" t="s">
        <v>77</v>
      </c>
      <c r="AY183" s="197" t="s">
        <v>128</v>
      </c>
    </row>
    <row r="184" s="15" customFormat="1">
      <c r="A184" s="15"/>
      <c r="B184" s="204"/>
      <c r="C184" s="15"/>
      <c r="D184" s="184" t="s">
        <v>140</v>
      </c>
      <c r="E184" s="205" t="s">
        <v>1</v>
      </c>
      <c r="F184" s="206" t="s">
        <v>150</v>
      </c>
      <c r="G184" s="15"/>
      <c r="H184" s="207">
        <v>251.78999999999999</v>
      </c>
      <c r="I184" s="208"/>
      <c r="J184" s="15"/>
      <c r="K184" s="15"/>
      <c r="L184" s="204"/>
      <c r="M184" s="209"/>
      <c r="N184" s="210"/>
      <c r="O184" s="210"/>
      <c r="P184" s="210"/>
      <c r="Q184" s="210"/>
      <c r="R184" s="210"/>
      <c r="S184" s="210"/>
      <c r="T184" s="21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05" t="s">
        <v>140</v>
      </c>
      <c r="AU184" s="205" t="s">
        <v>87</v>
      </c>
      <c r="AV184" s="15" t="s">
        <v>138</v>
      </c>
      <c r="AW184" s="15" t="s">
        <v>31</v>
      </c>
      <c r="AX184" s="15" t="s">
        <v>85</v>
      </c>
      <c r="AY184" s="205" t="s">
        <v>128</v>
      </c>
    </row>
    <row r="185" s="2" customFormat="1" ht="62.7" customHeight="1">
      <c r="A185" s="37"/>
      <c r="B185" s="170"/>
      <c r="C185" s="171" t="s">
        <v>174</v>
      </c>
      <c r="D185" s="171" t="s">
        <v>133</v>
      </c>
      <c r="E185" s="172" t="s">
        <v>307</v>
      </c>
      <c r="F185" s="173" t="s">
        <v>200</v>
      </c>
      <c r="G185" s="174" t="s">
        <v>201</v>
      </c>
      <c r="H185" s="175">
        <v>251.78999999999999</v>
      </c>
      <c r="I185" s="176"/>
      <c r="J185" s="177">
        <f>ROUND(I185*H185,2)</f>
        <v>0</v>
      </c>
      <c r="K185" s="173" t="s">
        <v>303</v>
      </c>
      <c r="L185" s="38"/>
      <c r="M185" s="178" t="s">
        <v>1</v>
      </c>
      <c r="N185" s="179" t="s">
        <v>42</v>
      </c>
      <c r="O185" s="76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2" t="s">
        <v>138</v>
      </c>
      <c r="AT185" s="182" t="s">
        <v>133</v>
      </c>
      <c r="AU185" s="182" t="s">
        <v>87</v>
      </c>
      <c r="AY185" s="18" t="s">
        <v>128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85</v>
      </c>
      <c r="BK185" s="183">
        <f>ROUND(I185*H185,2)</f>
        <v>0</v>
      </c>
      <c r="BL185" s="18" t="s">
        <v>138</v>
      </c>
      <c r="BM185" s="182" t="s">
        <v>177</v>
      </c>
    </row>
    <row r="186" s="2" customFormat="1">
      <c r="A186" s="37"/>
      <c r="B186" s="38"/>
      <c r="C186" s="37"/>
      <c r="D186" s="184" t="s">
        <v>139</v>
      </c>
      <c r="E186" s="37"/>
      <c r="F186" s="185" t="s">
        <v>200</v>
      </c>
      <c r="G186" s="37"/>
      <c r="H186" s="37"/>
      <c r="I186" s="186"/>
      <c r="J186" s="37"/>
      <c r="K186" s="37"/>
      <c r="L186" s="38"/>
      <c r="M186" s="187"/>
      <c r="N186" s="188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139</v>
      </c>
      <c r="AU186" s="18" t="s">
        <v>87</v>
      </c>
    </row>
    <row r="187" s="13" customFormat="1">
      <c r="A187" s="13"/>
      <c r="B187" s="189"/>
      <c r="C187" s="13"/>
      <c r="D187" s="184" t="s">
        <v>140</v>
      </c>
      <c r="E187" s="190" t="s">
        <v>1</v>
      </c>
      <c r="F187" s="191" t="s">
        <v>304</v>
      </c>
      <c r="G187" s="13"/>
      <c r="H187" s="190" t="s">
        <v>1</v>
      </c>
      <c r="I187" s="192"/>
      <c r="J187" s="13"/>
      <c r="K187" s="13"/>
      <c r="L187" s="189"/>
      <c r="M187" s="193"/>
      <c r="N187" s="194"/>
      <c r="O187" s="194"/>
      <c r="P187" s="194"/>
      <c r="Q187" s="194"/>
      <c r="R187" s="194"/>
      <c r="S187" s="194"/>
      <c r="T187" s="19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0" t="s">
        <v>140</v>
      </c>
      <c r="AU187" s="190" t="s">
        <v>87</v>
      </c>
      <c r="AV187" s="13" t="s">
        <v>85</v>
      </c>
      <c r="AW187" s="13" t="s">
        <v>31</v>
      </c>
      <c r="AX187" s="13" t="s">
        <v>77</v>
      </c>
      <c r="AY187" s="190" t="s">
        <v>128</v>
      </c>
    </row>
    <row r="188" s="13" customFormat="1">
      <c r="A188" s="13"/>
      <c r="B188" s="189"/>
      <c r="C188" s="13"/>
      <c r="D188" s="184" t="s">
        <v>140</v>
      </c>
      <c r="E188" s="190" t="s">
        <v>1</v>
      </c>
      <c r="F188" s="191" t="s">
        <v>305</v>
      </c>
      <c r="G188" s="13"/>
      <c r="H188" s="190" t="s">
        <v>1</v>
      </c>
      <c r="I188" s="192"/>
      <c r="J188" s="13"/>
      <c r="K188" s="13"/>
      <c r="L188" s="189"/>
      <c r="M188" s="193"/>
      <c r="N188" s="194"/>
      <c r="O188" s="194"/>
      <c r="P188" s="194"/>
      <c r="Q188" s="194"/>
      <c r="R188" s="194"/>
      <c r="S188" s="194"/>
      <c r="T188" s="19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0" t="s">
        <v>140</v>
      </c>
      <c r="AU188" s="190" t="s">
        <v>87</v>
      </c>
      <c r="AV188" s="13" t="s">
        <v>85</v>
      </c>
      <c r="AW188" s="13" t="s">
        <v>31</v>
      </c>
      <c r="AX188" s="13" t="s">
        <v>77</v>
      </c>
      <c r="AY188" s="190" t="s">
        <v>128</v>
      </c>
    </row>
    <row r="189" s="14" customFormat="1">
      <c r="A189" s="14"/>
      <c r="B189" s="196"/>
      <c r="C189" s="14"/>
      <c r="D189" s="184" t="s">
        <v>140</v>
      </c>
      <c r="E189" s="197" t="s">
        <v>1</v>
      </c>
      <c r="F189" s="198" t="s">
        <v>306</v>
      </c>
      <c r="G189" s="14"/>
      <c r="H189" s="199">
        <v>251.78999999999999</v>
      </c>
      <c r="I189" s="200"/>
      <c r="J189" s="14"/>
      <c r="K189" s="14"/>
      <c r="L189" s="196"/>
      <c r="M189" s="201"/>
      <c r="N189" s="202"/>
      <c r="O189" s="202"/>
      <c r="P189" s="202"/>
      <c r="Q189" s="202"/>
      <c r="R189" s="202"/>
      <c r="S189" s="202"/>
      <c r="T189" s="20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7" t="s">
        <v>140</v>
      </c>
      <c r="AU189" s="197" t="s">
        <v>87</v>
      </c>
      <c r="AV189" s="14" t="s">
        <v>87</v>
      </c>
      <c r="AW189" s="14" t="s">
        <v>31</v>
      </c>
      <c r="AX189" s="14" t="s">
        <v>77</v>
      </c>
      <c r="AY189" s="197" t="s">
        <v>128</v>
      </c>
    </row>
    <row r="190" s="15" customFormat="1">
      <c r="A190" s="15"/>
      <c r="B190" s="204"/>
      <c r="C190" s="15"/>
      <c r="D190" s="184" t="s">
        <v>140</v>
      </c>
      <c r="E190" s="205" t="s">
        <v>1</v>
      </c>
      <c r="F190" s="206" t="s">
        <v>150</v>
      </c>
      <c r="G190" s="15"/>
      <c r="H190" s="207">
        <v>251.78999999999999</v>
      </c>
      <c r="I190" s="208"/>
      <c r="J190" s="15"/>
      <c r="K190" s="15"/>
      <c r="L190" s="204"/>
      <c r="M190" s="209"/>
      <c r="N190" s="210"/>
      <c r="O190" s="210"/>
      <c r="P190" s="210"/>
      <c r="Q190" s="210"/>
      <c r="R190" s="210"/>
      <c r="S190" s="210"/>
      <c r="T190" s="21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05" t="s">
        <v>140</v>
      </c>
      <c r="AU190" s="205" t="s">
        <v>87</v>
      </c>
      <c r="AV190" s="15" t="s">
        <v>138</v>
      </c>
      <c r="AW190" s="15" t="s">
        <v>31</v>
      </c>
      <c r="AX190" s="15" t="s">
        <v>85</v>
      </c>
      <c r="AY190" s="205" t="s">
        <v>128</v>
      </c>
    </row>
    <row r="191" s="2" customFormat="1" ht="66.75" customHeight="1">
      <c r="A191" s="37"/>
      <c r="B191" s="170"/>
      <c r="C191" s="171" t="s">
        <v>162</v>
      </c>
      <c r="D191" s="171" t="s">
        <v>133</v>
      </c>
      <c r="E191" s="172" t="s">
        <v>308</v>
      </c>
      <c r="F191" s="173" t="s">
        <v>204</v>
      </c>
      <c r="G191" s="174" t="s">
        <v>201</v>
      </c>
      <c r="H191" s="175">
        <v>2517.9000000000001</v>
      </c>
      <c r="I191" s="176"/>
      <c r="J191" s="177">
        <f>ROUND(I191*H191,2)</f>
        <v>0</v>
      </c>
      <c r="K191" s="173" t="s">
        <v>303</v>
      </c>
      <c r="L191" s="38"/>
      <c r="M191" s="178" t="s">
        <v>1</v>
      </c>
      <c r="N191" s="179" t="s">
        <v>42</v>
      </c>
      <c r="O191" s="76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2" t="s">
        <v>138</v>
      </c>
      <c r="AT191" s="182" t="s">
        <v>133</v>
      </c>
      <c r="AU191" s="182" t="s">
        <v>87</v>
      </c>
      <c r="AY191" s="18" t="s">
        <v>128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8" t="s">
        <v>85</v>
      </c>
      <c r="BK191" s="183">
        <f>ROUND(I191*H191,2)</f>
        <v>0</v>
      </c>
      <c r="BL191" s="18" t="s">
        <v>138</v>
      </c>
      <c r="BM191" s="182" t="s">
        <v>309</v>
      </c>
    </row>
    <row r="192" s="2" customFormat="1">
      <c r="A192" s="37"/>
      <c r="B192" s="38"/>
      <c r="C192" s="37"/>
      <c r="D192" s="184" t="s">
        <v>139</v>
      </c>
      <c r="E192" s="37"/>
      <c r="F192" s="185" t="s">
        <v>297</v>
      </c>
      <c r="G192" s="37"/>
      <c r="H192" s="37"/>
      <c r="I192" s="186"/>
      <c r="J192" s="37"/>
      <c r="K192" s="37"/>
      <c r="L192" s="38"/>
      <c r="M192" s="187"/>
      <c r="N192" s="188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139</v>
      </c>
      <c r="AU192" s="18" t="s">
        <v>87</v>
      </c>
    </row>
    <row r="193" s="13" customFormat="1">
      <c r="A193" s="13"/>
      <c r="B193" s="189"/>
      <c r="C193" s="13"/>
      <c r="D193" s="184" t="s">
        <v>140</v>
      </c>
      <c r="E193" s="190" t="s">
        <v>1</v>
      </c>
      <c r="F193" s="191" t="s">
        <v>304</v>
      </c>
      <c r="G193" s="13"/>
      <c r="H193" s="190" t="s">
        <v>1</v>
      </c>
      <c r="I193" s="192"/>
      <c r="J193" s="13"/>
      <c r="K193" s="13"/>
      <c r="L193" s="189"/>
      <c r="M193" s="193"/>
      <c r="N193" s="194"/>
      <c r="O193" s="194"/>
      <c r="P193" s="194"/>
      <c r="Q193" s="194"/>
      <c r="R193" s="194"/>
      <c r="S193" s="194"/>
      <c r="T193" s="19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0" t="s">
        <v>140</v>
      </c>
      <c r="AU193" s="190" t="s">
        <v>87</v>
      </c>
      <c r="AV193" s="13" t="s">
        <v>85</v>
      </c>
      <c r="AW193" s="13" t="s">
        <v>31</v>
      </c>
      <c r="AX193" s="13" t="s">
        <v>77</v>
      </c>
      <c r="AY193" s="190" t="s">
        <v>128</v>
      </c>
    </row>
    <row r="194" s="13" customFormat="1">
      <c r="A194" s="13"/>
      <c r="B194" s="189"/>
      <c r="C194" s="13"/>
      <c r="D194" s="184" t="s">
        <v>140</v>
      </c>
      <c r="E194" s="190" t="s">
        <v>1</v>
      </c>
      <c r="F194" s="191" t="s">
        <v>305</v>
      </c>
      <c r="G194" s="13"/>
      <c r="H194" s="190" t="s">
        <v>1</v>
      </c>
      <c r="I194" s="192"/>
      <c r="J194" s="13"/>
      <c r="K194" s="13"/>
      <c r="L194" s="189"/>
      <c r="M194" s="193"/>
      <c r="N194" s="194"/>
      <c r="O194" s="194"/>
      <c r="P194" s="194"/>
      <c r="Q194" s="194"/>
      <c r="R194" s="194"/>
      <c r="S194" s="194"/>
      <c r="T194" s="19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0" t="s">
        <v>140</v>
      </c>
      <c r="AU194" s="190" t="s">
        <v>87</v>
      </c>
      <c r="AV194" s="13" t="s">
        <v>85</v>
      </c>
      <c r="AW194" s="13" t="s">
        <v>31</v>
      </c>
      <c r="AX194" s="13" t="s">
        <v>77</v>
      </c>
      <c r="AY194" s="190" t="s">
        <v>128</v>
      </c>
    </row>
    <row r="195" s="14" customFormat="1">
      <c r="A195" s="14"/>
      <c r="B195" s="196"/>
      <c r="C195" s="14"/>
      <c r="D195" s="184" t="s">
        <v>140</v>
      </c>
      <c r="E195" s="197" t="s">
        <v>1</v>
      </c>
      <c r="F195" s="198" t="s">
        <v>310</v>
      </c>
      <c r="G195" s="14"/>
      <c r="H195" s="199">
        <v>2517.9000000000001</v>
      </c>
      <c r="I195" s="200"/>
      <c r="J195" s="14"/>
      <c r="K195" s="14"/>
      <c r="L195" s="196"/>
      <c r="M195" s="201"/>
      <c r="N195" s="202"/>
      <c r="O195" s="202"/>
      <c r="P195" s="202"/>
      <c r="Q195" s="202"/>
      <c r="R195" s="202"/>
      <c r="S195" s="202"/>
      <c r="T195" s="20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7" t="s">
        <v>140</v>
      </c>
      <c r="AU195" s="197" t="s">
        <v>87</v>
      </c>
      <c r="AV195" s="14" t="s">
        <v>87</v>
      </c>
      <c r="AW195" s="14" t="s">
        <v>31</v>
      </c>
      <c r="AX195" s="14" t="s">
        <v>77</v>
      </c>
      <c r="AY195" s="197" t="s">
        <v>128</v>
      </c>
    </row>
    <row r="196" s="15" customFormat="1">
      <c r="A196" s="15"/>
      <c r="B196" s="204"/>
      <c r="C196" s="15"/>
      <c r="D196" s="184" t="s">
        <v>140</v>
      </c>
      <c r="E196" s="205" t="s">
        <v>1</v>
      </c>
      <c r="F196" s="206" t="s">
        <v>150</v>
      </c>
      <c r="G196" s="15"/>
      <c r="H196" s="207">
        <v>2517.9000000000001</v>
      </c>
      <c r="I196" s="208"/>
      <c r="J196" s="15"/>
      <c r="K196" s="15"/>
      <c r="L196" s="204"/>
      <c r="M196" s="209"/>
      <c r="N196" s="210"/>
      <c r="O196" s="210"/>
      <c r="P196" s="210"/>
      <c r="Q196" s="210"/>
      <c r="R196" s="210"/>
      <c r="S196" s="210"/>
      <c r="T196" s="21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05" t="s">
        <v>140</v>
      </c>
      <c r="AU196" s="205" t="s">
        <v>87</v>
      </c>
      <c r="AV196" s="15" t="s">
        <v>138</v>
      </c>
      <c r="AW196" s="15" t="s">
        <v>31</v>
      </c>
      <c r="AX196" s="15" t="s">
        <v>85</v>
      </c>
      <c r="AY196" s="205" t="s">
        <v>128</v>
      </c>
    </row>
    <row r="197" s="2" customFormat="1" ht="24.15" customHeight="1">
      <c r="A197" s="37"/>
      <c r="B197" s="170"/>
      <c r="C197" s="171" t="s">
        <v>239</v>
      </c>
      <c r="D197" s="171" t="s">
        <v>133</v>
      </c>
      <c r="E197" s="172" t="s">
        <v>311</v>
      </c>
      <c r="F197" s="173" t="s">
        <v>312</v>
      </c>
      <c r="G197" s="174" t="s">
        <v>201</v>
      </c>
      <c r="H197" s="175">
        <v>1.9179999999999999</v>
      </c>
      <c r="I197" s="176"/>
      <c r="J197" s="177">
        <f>ROUND(I197*H197,2)</f>
        <v>0</v>
      </c>
      <c r="K197" s="173" t="s">
        <v>303</v>
      </c>
      <c r="L197" s="38"/>
      <c r="M197" s="178" t="s">
        <v>1</v>
      </c>
      <c r="N197" s="179" t="s">
        <v>42</v>
      </c>
      <c r="O197" s="76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2" t="s">
        <v>138</v>
      </c>
      <c r="AT197" s="182" t="s">
        <v>133</v>
      </c>
      <c r="AU197" s="182" t="s">
        <v>87</v>
      </c>
      <c r="AY197" s="18" t="s">
        <v>128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85</v>
      </c>
      <c r="BK197" s="183">
        <f>ROUND(I197*H197,2)</f>
        <v>0</v>
      </c>
      <c r="BL197" s="18" t="s">
        <v>138</v>
      </c>
      <c r="BM197" s="182" t="s">
        <v>313</v>
      </c>
    </row>
    <row r="198" s="2" customFormat="1">
      <c r="A198" s="37"/>
      <c r="B198" s="38"/>
      <c r="C198" s="37"/>
      <c r="D198" s="184" t="s">
        <v>139</v>
      </c>
      <c r="E198" s="37"/>
      <c r="F198" s="185" t="s">
        <v>312</v>
      </c>
      <c r="G198" s="37"/>
      <c r="H198" s="37"/>
      <c r="I198" s="186"/>
      <c r="J198" s="37"/>
      <c r="K198" s="37"/>
      <c r="L198" s="38"/>
      <c r="M198" s="187"/>
      <c r="N198" s="188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139</v>
      </c>
      <c r="AU198" s="18" t="s">
        <v>87</v>
      </c>
    </row>
    <row r="199" s="13" customFormat="1">
      <c r="A199" s="13"/>
      <c r="B199" s="189"/>
      <c r="C199" s="13"/>
      <c r="D199" s="184" t="s">
        <v>140</v>
      </c>
      <c r="E199" s="190" t="s">
        <v>1</v>
      </c>
      <c r="F199" s="191" t="s">
        <v>314</v>
      </c>
      <c r="G199" s="13"/>
      <c r="H199" s="190" t="s">
        <v>1</v>
      </c>
      <c r="I199" s="192"/>
      <c r="J199" s="13"/>
      <c r="K199" s="13"/>
      <c r="L199" s="189"/>
      <c r="M199" s="193"/>
      <c r="N199" s="194"/>
      <c r="O199" s="194"/>
      <c r="P199" s="194"/>
      <c r="Q199" s="194"/>
      <c r="R199" s="194"/>
      <c r="S199" s="194"/>
      <c r="T199" s="19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0" t="s">
        <v>140</v>
      </c>
      <c r="AU199" s="190" t="s">
        <v>87</v>
      </c>
      <c r="AV199" s="13" t="s">
        <v>85</v>
      </c>
      <c r="AW199" s="13" t="s">
        <v>31</v>
      </c>
      <c r="AX199" s="13" t="s">
        <v>77</v>
      </c>
      <c r="AY199" s="190" t="s">
        <v>128</v>
      </c>
    </row>
    <row r="200" s="14" customFormat="1">
      <c r="A200" s="14"/>
      <c r="B200" s="196"/>
      <c r="C200" s="14"/>
      <c r="D200" s="184" t="s">
        <v>140</v>
      </c>
      <c r="E200" s="197" t="s">
        <v>1</v>
      </c>
      <c r="F200" s="198" t="s">
        <v>315</v>
      </c>
      <c r="G200" s="14"/>
      <c r="H200" s="199">
        <v>1.9179999999999999</v>
      </c>
      <c r="I200" s="200"/>
      <c r="J200" s="14"/>
      <c r="K200" s="14"/>
      <c r="L200" s="196"/>
      <c r="M200" s="201"/>
      <c r="N200" s="202"/>
      <c r="O200" s="202"/>
      <c r="P200" s="202"/>
      <c r="Q200" s="202"/>
      <c r="R200" s="202"/>
      <c r="S200" s="202"/>
      <c r="T200" s="20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7" t="s">
        <v>140</v>
      </c>
      <c r="AU200" s="197" t="s">
        <v>87</v>
      </c>
      <c r="AV200" s="14" t="s">
        <v>87</v>
      </c>
      <c r="AW200" s="14" t="s">
        <v>31</v>
      </c>
      <c r="AX200" s="14" t="s">
        <v>77</v>
      </c>
      <c r="AY200" s="197" t="s">
        <v>128</v>
      </c>
    </row>
    <row r="201" s="15" customFormat="1">
      <c r="A201" s="15"/>
      <c r="B201" s="204"/>
      <c r="C201" s="15"/>
      <c r="D201" s="184" t="s">
        <v>140</v>
      </c>
      <c r="E201" s="205" t="s">
        <v>1</v>
      </c>
      <c r="F201" s="206" t="s">
        <v>150</v>
      </c>
      <c r="G201" s="15"/>
      <c r="H201" s="207">
        <v>1.9179999999999999</v>
      </c>
      <c r="I201" s="208"/>
      <c r="J201" s="15"/>
      <c r="K201" s="15"/>
      <c r="L201" s="204"/>
      <c r="M201" s="209"/>
      <c r="N201" s="210"/>
      <c r="O201" s="210"/>
      <c r="P201" s="210"/>
      <c r="Q201" s="210"/>
      <c r="R201" s="210"/>
      <c r="S201" s="210"/>
      <c r="T201" s="21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05" t="s">
        <v>140</v>
      </c>
      <c r="AU201" s="205" t="s">
        <v>87</v>
      </c>
      <c r="AV201" s="15" t="s">
        <v>138</v>
      </c>
      <c r="AW201" s="15" t="s">
        <v>31</v>
      </c>
      <c r="AX201" s="15" t="s">
        <v>85</v>
      </c>
      <c r="AY201" s="205" t="s">
        <v>128</v>
      </c>
    </row>
    <row r="202" s="2" customFormat="1" ht="24.15" customHeight="1">
      <c r="A202" s="37"/>
      <c r="B202" s="170"/>
      <c r="C202" s="171" t="s">
        <v>165</v>
      </c>
      <c r="D202" s="171" t="s">
        <v>133</v>
      </c>
      <c r="E202" s="172" t="s">
        <v>316</v>
      </c>
      <c r="F202" s="173" t="s">
        <v>317</v>
      </c>
      <c r="G202" s="174" t="s">
        <v>271</v>
      </c>
      <c r="H202" s="175">
        <v>527.63999999999999</v>
      </c>
      <c r="I202" s="176"/>
      <c r="J202" s="177">
        <f>ROUND(I202*H202,2)</f>
        <v>0</v>
      </c>
      <c r="K202" s="173" t="s">
        <v>137</v>
      </c>
      <c r="L202" s="38"/>
      <c r="M202" s="178" t="s">
        <v>1</v>
      </c>
      <c r="N202" s="179" t="s">
        <v>42</v>
      </c>
      <c r="O202" s="76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2" t="s">
        <v>138</v>
      </c>
      <c r="AT202" s="182" t="s">
        <v>133</v>
      </c>
      <c r="AU202" s="182" t="s">
        <v>87</v>
      </c>
      <c r="AY202" s="18" t="s">
        <v>128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8" t="s">
        <v>85</v>
      </c>
      <c r="BK202" s="183">
        <f>ROUND(I202*H202,2)</f>
        <v>0</v>
      </c>
      <c r="BL202" s="18" t="s">
        <v>138</v>
      </c>
      <c r="BM202" s="182" t="s">
        <v>231</v>
      </c>
    </row>
    <row r="203" s="2" customFormat="1">
      <c r="A203" s="37"/>
      <c r="B203" s="38"/>
      <c r="C203" s="37"/>
      <c r="D203" s="184" t="s">
        <v>139</v>
      </c>
      <c r="E203" s="37"/>
      <c r="F203" s="185" t="s">
        <v>317</v>
      </c>
      <c r="G203" s="37"/>
      <c r="H203" s="37"/>
      <c r="I203" s="186"/>
      <c r="J203" s="37"/>
      <c r="K203" s="37"/>
      <c r="L203" s="38"/>
      <c r="M203" s="187"/>
      <c r="N203" s="188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139</v>
      </c>
      <c r="AU203" s="18" t="s">
        <v>87</v>
      </c>
    </row>
    <row r="204" s="13" customFormat="1">
      <c r="A204" s="13"/>
      <c r="B204" s="189"/>
      <c r="C204" s="13"/>
      <c r="D204" s="184" t="s">
        <v>140</v>
      </c>
      <c r="E204" s="190" t="s">
        <v>1</v>
      </c>
      <c r="F204" s="191" t="s">
        <v>92</v>
      </c>
      <c r="G204" s="13"/>
      <c r="H204" s="190" t="s">
        <v>1</v>
      </c>
      <c r="I204" s="192"/>
      <c r="J204" s="13"/>
      <c r="K204" s="13"/>
      <c r="L204" s="189"/>
      <c r="M204" s="193"/>
      <c r="N204" s="194"/>
      <c r="O204" s="194"/>
      <c r="P204" s="194"/>
      <c r="Q204" s="194"/>
      <c r="R204" s="194"/>
      <c r="S204" s="194"/>
      <c r="T204" s="19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0" t="s">
        <v>140</v>
      </c>
      <c r="AU204" s="190" t="s">
        <v>87</v>
      </c>
      <c r="AV204" s="13" t="s">
        <v>85</v>
      </c>
      <c r="AW204" s="13" t="s">
        <v>31</v>
      </c>
      <c r="AX204" s="13" t="s">
        <v>77</v>
      </c>
      <c r="AY204" s="190" t="s">
        <v>128</v>
      </c>
    </row>
    <row r="205" s="14" customFormat="1">
      <c r="A205" s="14"/>
      <c r="B205" s="196"/>
      <c r="C205" s="14"/>
      <c r="D205" s="184" t="s">
        <v>140</v>
      </c>
      <c r="E205" s="197" t="s">
        <v>1</v>
      </c>
      <c r="F205" s="198" t="s">
        <v>318</v>
      </c>
      <c r="G205" s="14"/>
      <c r="H205" s="199">
        <v>503.57999999999998</v>
      </c>
      <c r="I205" s="200"/>
      <c r="J205" s="14"/>
      <c r="K205" s="14"/>
      <c r="L205" s="196"/>
      <c r="M205" s="201"/>
      <c r="N205" s="202"/>
      <c r="O205" s="202"/>
      <c r="P205" s="202"/>
      <c r="Q205" s="202"/>
      <c r="R205" s="202"/>
      <c r="S205" s="202"/>
      <c r="T205" s="20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7" t="s">
        <v>140</v>
      </c>
      <c r="AU205" s="197" t="s">
        <v>87</v>
      </c>
      <c r="AV205" s="14" t="s">
        <v>87</v>
      </c>
      <c r="AW205" s="14" t="s">
        <v>31</v>
      </c>
      <c r="AX205" s="14" t="s">
        <v>77</v>
      </c>
      <c r="AY205" s="197" t="s">
        <v>128</v>
      </c>
    </row>
    <row r="206" s="13" customFormat="1">
      <c r="A206" s="13"/>
      <c r="B206" s="189"/>
      <c r="C206" s="13"/>
      <c r="D206" s="184" t="s">
        <v>140</v>
      </c>
      <c r="E206" s="190" t="s">
        <v>1</v>
      </c>
      <c r="F206" s="191" t="s">
        <v>319</v>
      </c>
      <c r="G206" s="13"/>
      <c r="H206" s="190" t="s">
        <v>1</v>
      </c>
      <c r="I206" s="192"/>
      <c r="J206" s="13"/>
      <c r="K206" s="13"/>
      <c r="L206" s="189"/>
      <c r="M206" s="193"/>
      <c r="N206" s="194"/>
      <c r="O206" s="194"/>
      <c r="P206" s="194"/>
      <c r="Q206" s="194"/>
      <c r="R206" s="194"/>
      <c r="S206" s="194"/>
      <c r="T206" s="19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0" t="s">
        <v>140</v>
      </c>
      <c r="AU206" s="190" t="s">
        <v>87</v>
      </c>
      <c r="AV206" s="13" t="s">
        <v>85</v>
      </c>
      <c r="AW206" s="13" t="s">
        <v>31</v>
      </c>
      <c r="AX206" s="13" t="s">
        <v>77</v>
      </c>
      <c r="AY206" s="190" t="s">
        <v>128</v>
      </c>
    </row>
    <row r="207" s="14" customFormat="1">
      <c r="A207" s="14"/>
      <c r="B207" s="196"/>
      <c r="C207" s="14"/>
      <c r="D207" s="184" t="s">
        <v>140</v>
      </c>
      <c r="E207" s="197" t="s">
        <v>1</v>
      </c>
      <c r="F207" s="198" t="s">
        <v>320</v>
      </c>
      <c r="G207" s="14"/>
      <c r="H207" s="199">
        <v>24.059999999999999</v>
      </c>
      <c r="I207" s="200"/>
      <c r="J207" s="14"/>
      <c r="K207" s="14"/>
      <c r="L207" s="196"/>
      <c r="M207" s="201"/>
      <c r="N207" s="202"/>
      <c r="O207" s="202"/>
      <c r="P207" s="202"/>
      <c r="Q207" s="202"/>
      <c r="R207" s="202"/>
      <c r="S207" s="202"/>
      <c r="T207" s="20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7" t="s">
        <v>140</v>
      </c>
      <c r="AU207" s="197" t="s">
        <v>87</v>
      </c>
      <c r="AV207" s="14" t="s">
        <v>87</v>
      </c>
      <c r="AW207" s="14" t="s">
        <v>31</v>
      </c>
      <c r="AX207" s="14" t="s">
        <v>77</v>
      </c>
      <c r="AY207" s="197" t="s">
        <v>128</v>
      </c>
    </row>
    <row r="208" s="15" customFormat="1">
      <c r="A208" s="15"/>
      <c r="B208" s="204"/>
      <c r="C208" s="15"/>
      <c r="D208" s="184" t="s">
        <v>140</v>
      </c>
      <c r="E208" s="205" t="s">
        <v>1</v>
      </c>
      <c r="F208" s="206" t="s">
        <v>150</v>
      </c>
      <c r="G208" s="15"/>
      <c r="H208" s="207">
        <v>527.63999999999999</v>
      </c>
      <c r="I208" s="208"/>
      <c r="J208" s="15"/>
      <c r="K208" s="15"/>
      <c r="L208" s="204"/>
      <c r="M208" s="209"/>
      <c r="N208" s="210"/>
      <c r="O208" s="210"/>
      <c r="P208" s="210"/>
      <c r="Q208" s="210"/>
      <c r="R208" s="210"/>
      <c r="S208" s="210"/>
      <c r="T208" s="21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05" t="s">
        <v>140</v>
      </c>
      <c r="AU208" s="205" t="s">
        <v>87</v>
      </c>
      <c r="AV208" s="15" t="s">
        <v>138</v>
      </c>
      <c r="AW208" s="15" t="s">
        <v>31</v>
      </c>
      <c r="AX208" s="15" t="s">
        <v>85</v>
      </c>
      <c r="AY208" s="205" t="s">
        <v>128</v>
      </c>
    </row>
    <row r="209" s="2" customFormat="1" ht="24.15" customHeight="1">
      <c r="A209" s="37"/>
      <c r="B209" s="170"/>
      <c r="C209" s="171" t="s">
        <v>8</v>
      </c>
      <c r="D209" s="171" t="s">
        <v>133</v>
      </c>
      <c r="E209" s="172" t="s">
        <v>321</v>
      </c>
      <c r="F209" s="173" t="s">
        <v>322</v>
      </c>
      <c r="G209" s="174" t="s">
        <v>187</v>
      </c>
      <c r="H209" s="175">
        <v>17.420000000000002</v>
      </c>
      <c r="I209" s="176"/>
      <c r="J209" s="177">
        <f>ROUND(I209*H209,2)</f>
        <v>0</v>
      </c>
      <c r="K209" s="173" t="s">
        <v>137</v>
      </c>
      <c r="L209" s="38"/>
      <c r="M209" s="178" t="s">
        <v>1</v>
      </c>
      <c r="N209" s="179" t="s">
        <v>42</v>
      </c>
      <c r="O209" s="76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2" t="s">
        <v>138</v>
      </c>
      <c r="AT209" s="182" t="s">
        <v>133</v>
      </c>
      <c r="AU209" s="182" t="s">
        <v>87</v>
      </c>
      <c r="AY209" s="18" t="s">
        <v>128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8" t="s">
        <v>85</v>
      </c>
      <c r="BK209" s="183">
        <f>ROUND(I209*H209,2)</f>
        <v>0</v>
      </c>
      <c r="BL209" s="18" t="s">
        <v>138</v>
      </c>
      <c r="BM209" s="182" t="s">
        <v>237</v>
      </c>
    </row>
    <row r="210" s="2" customFormat="1">
      <c r="A210" s="37"/>
      <c r="B210" s="38"/>
      <c r="C210" s="37"/>
      <c r="D210" s="184" t="s">
        <v>139</v>
      </c>
      <c r="E210" s="37"/>
      <c r="F210" s="185" t="s">
        <v>322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139</v>
      </c>
      <c r="AU210" s="18" t="s">
        <v>87</v>
      </c>
    </row>
    <row r="211" s="13" customFormat="1">
      <c r="A211" s="13"/>
      <c r="B211" s="189"/>
      <c r="C211" s="13"/>
      <c r="D211" s="184" t="s">
        <v>140</v>
      </c>
      <c r="E211" s="190" t="s">
        <v>1</v>
      </c>
      <c r="F211" s="191" t="s">
        <v>323</v>
      </c>
      <c r="G211" s="13"/>
      <c r="H211" s="190" t="s">
        <v>1</v>
      </c>
      <c r="I211" s="192"/>
      <c r="J211" s="13"/>
      <c r="K211" s="13"/>
      <c r="L211" s="189"/>
      <c r="M211" s="193"/>
      <c r="N211" s="194"/>
      <c r="O211" s="194"/>
      <c r="P211" s="194"/>
      <c r="Q211" s="194"/>
      <c r="R211" s="194"/>
      <c r="S211" s="194"/>
      <c r="T211" s="19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0" t="s">
        <v>140</v>
      </c>
      <c r="AU211" s="190" t="s">
        <v>87</v>
      </c>
      <c r="AV211" s="13" t="s">
        <v>85</v>
      </c>
      <c r="AW211" s="13" t="s">
        <v>31</v>
      </c>
      <c r="AX211" s="13" t="s">
        <v>77</v>
      </c>
      <c r="AY211" s="190" t="s">
        <v>128</v>
      </c>
    </row>
    <row r="212" s="14" customFormat="1">
      <c r="A212" s="14"/>
      <c r="B212" s="196"/>
      <c r="C212" s="14"/>
      <c r="D212" s="184" t="s">
        <v>140</v>
      </c>
      <c r="E212" s="197" t="s">
        <v>1</v>
      </c>
      <c r="F212" s="198" t="s">
        <v>324</v>
      </c>
      <c r="G212" s="14"/>
      <c r="H212" s="199">
        <v>17.420000000000002</v>
      </c>
      <c r="I212" s="200"/>
      <c r="J212" s="14"/>
      <c r="K212" s="14"/>
      <c r="L212" s="196"/>
      <c r="M212" s="201"/>
      <c r="N212" s="202"/>
      <c r="O212" s="202"/>
      <c r="P212" s="202"/>
      <c r="Q212" s="202"/>
      <c r="R212" s="202"/>
      <c r="S212" s="202"/>
      <c r="T212" s="20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7" t="s">
        <v>140</v>
      </c>
      <c r="AU212" s="197" t="s">
        <v>87</v>
      </c>
      <c r="AV212" s="14" t="s">
        <v>87</v>
      </c>
      <c r="AW212" s="14" t="s">
        <v>31</v>
      </c>
      <c r="AX212" s="14" t="s">
        <v>77</v>
      </c>
      <c r="AY212" s="197" t="s">
        <v>128</v>
      </c>
    </row>
    <row r="213" s="15" customFormat="1">
      <c r="A213" s="15"/>
      <c r="B213" s="204"/>
      <c r="C213" s="15"/>
      <c r="D213" s="184" t="s">
        <v>140</v>
      </c>
      <c r="E213" s="205" t="s">
        <v>1</v>
      </c>
      <c r="F213" s="206" t="s">
        <v>150</v>
      </c>
      <c r="G213" s="15"/>
      <c r="H213" s="207">
        <v>17.420000000000002</v>
      </c>
      <c r="I213" s="208"/>
      <c r="J213" s="15"/>
      <c r="K213" s="15"/>
      <c r="L213" s="204"/>
      <c r="M213" s="209"/>
      <c r="N213" s="210"/>
      <c r="O213" s="210"/>
      <c r="P213" s="210"/>
      <c r="Q213" s="210"/>
      <c r="R213" s="210"/>
      <c r="S213" s="210"/>
      <c r="T213" s="21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05" t="s">
        <v>140</v>
      </c>
      <c r="AU213" s="205" t="s">
        <v>87</v>
      </c>
      <c r="AV213" s="15" t="s">
        <v>138</v>
      </c>
      <c r="AW213" s="15" t="s">
        <v>31</v>
      </c>
      <c r="AX213" s="15" t="s">
        <v>85</v>
      </c>
      <c r="AY213" s="205" t="s">
        <v>128</v>
      </c>
    </row>
    <row r="214" s="2" customFormat="1" ht="62.7" customHeight="1">
      <c r="A214" s="37"/>
      <c r="B214" s="170"/>
      <c r="C214" s="171" t="s">
        <v>167</v>
      </c>
      <c r="D214" s="171" t="s">
        <v>133</v>
      </c>
      <c r="E214" s="172" t="s">
        <v>325</v>
      </c>
      <c r="F214" s="173" t="s">
        <v>326</v>
      </c>
      <c r="G214" s="174" t="s">
        <v>187</v>
      </c>
      <c r="H214" s="175">
        <v>34.950000000000003</v>
      </c>
      <c r="I214" s="176"/>
      <c r="J214" s="177">
        <f>ROUND(I214*H214,2)</f>
        <v>0</v>
      </c>
      <c r="K214" s="173" t="s">
        <v>137</v>
      </c>
      <c r="L214" s="38"/>
      <c r="M214" s="178" t="s">
        <v>1</v>
      </c>
      <c r="N214" s="179" t="s">
        <v>42</v>
      </c>
      <c r="O214" s="76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2" t="s">
        <v>138</v>
      </c>
      <c r="AT214" s="182" t="s">
        <v>133</v>
      </c>
      <c r="AU214" s="182" t="s">
        <v>87</v>
      </c>
      <c r="AY214" s="18" t="s">
        <v>128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85</v>
      </c>
      <c r="BK214" s="183">
        <f>ROUND(I214*H214,2)</f>
        <v>0</v>
      </c>
      <c r="BL214" s="18" t="s">
        <v>138</v>
      </c>
      <c r="BM214" s="182" t="s">
        <v>242</v>
      </c>
    </row>
    <row r="215" s="2" customFormat="1">
      <c r="A215" s="37"/>
      <c r="B215" s="38"/>
      <c r="C215" s="37"/>
      <c r="D215" s="184" t="s">
        <v>139</v>
      </c>
      <c r="E215" s="37"/>
      <c r="F215" s="185" t="s">
        <v>326</v>
      </c>
      <c r="G215" s="37"/>
      <c r="H215" s="37"/>
      <c r="I215" s="186"/>
      <c r="J215" s="37"/>
      <c r="K215" s="37"/>
      <c r="L215" s="38"/>
      <c r="M215" s="187"/>
      <c r="N215" s="188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139</v>
      </c>
      <c r="AU215" s="18" t="s">
        <v>87</v>
      </c>
    </row>
    <row r="216" s="13" customFormat="1">
      <c r="A216" s="13"/>
      <c r="B216" s="189"/>
      <c r="C216" s="13"/>
      <c r="D216" s="184" t="s">
        <v>140</v>
      </c>
      <c r="E216" s="190" t="s">
        <v>1</v>
      </c>
      <c r="F216" s="191" t="s">
        <v>327</v>
      </c>
      <c r="G216" s="13"/>
      <c r="H216" s="190" t="s">
        <v>1</v>
      </c>
      <c r="I216" s="192"/>
      <c r="J216" s="13"/>
      <c r="K216" s="13"/>
      <c r="L216" s="189"/>
      <c r="M216" s="193"/>
      <c r="N216" s="194"/>
      <c r="O216" s="194"/>
      <c r="P216" s="194"/>
      <c r="Q216" s="194"/>
      <c r="R216" s="194"/>
      <c r="S216" s="194"/>
      <c r="T216" s="19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0" t="s">
        <v>140</v>
      </c>
      <c r="AU216" s="190" t="s">
        <v>87</v>
      </c>
      <c r="AV216" s="13" t="s">
        <v>85</v>
      </c>
      <c r="AW216" s="13" t="s">
        <v>31</v>
      </c>
      <c r="AX216" s="13" t="s">
        <v>77</v>
      </c>
      <c r="AY216" s="190" t="s">
        <v>128</v>
      </c>
    </row>
    <row r="217" s="14" customFormat="1">
      <c r="A217" s="14"/>
      <c r="B217" s="196"/>
      <c r="C217" s="14"/>
      <c r="D217" s="184" t="s">
        <v>140</v>
      </c>
      <c r="E217" s="197" t="s">
        <v>1</v>
      </c>
      <c r="F217" s="198" t="s">
        <v>328</v>
      </c>
      <c r="G217" s="14"/>
      <c r="H217" s="199">
        <v>34.950000000000003</v>
      </c>
      <c r="I217" s="200"/>
      <c r="J217" s="14"/>
      <c r="K217" s="14"/>
      <c r="L217" s="196"/>
      <c r="M217" s="201"/>
      <c r="N217" s="202"/>
      <c r="O217" s="202"/>
      <c r="P217" s="202"/>
      <c r="Q217" s="202"/>
      <c r="R217" s="202"/>
      <c r="S217" s="202"/>
      <c r="T217" s="20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7" t="s">
        <v>140</v>
      </c>
      <c r="AU217" s="197" t="s">
        <v>87</v>
      </c>
      <c r="AV217" s="14" t="s">
        <v>87</v>
      </c>
      <c r="AW217" s="14" t="s">
        <v>31</v>
      </c>
      <c r="AX217" s="14" t="s">
        <v>77</v>
      </c>
      <c r="AY217" s="197" t="s">
        <v>128</v>
      </c>
    </row>
    <row r="218" s="15" customFormat="1">
      <c r="A218" s="15"/>
      <c r="B218" s="204"/>
      <c r="C218" s="15"/>
      <c r="D218" s="184" t="s">
        <v>140</v>
      </c>
      <c r="E218" s="205" t="s">
        <v>1</v>
      </c>
      <c r="F218" s="206" t="s">
        <v>150</v>
      </c>
      <c r="G218" s="15"/>
      <c r="H218" s="207">
        <v>34.950000000000003</v>
      </c>
      <c r="I218" s="208"/>
      <c r="J218" s="15"/>
      <c r="K218" s="15"/>
      <c r="L218" s="204"/>
      <c r="M218" s="209"/>
      <c r="N218" s="210"/>
      <c r="O218" s="210"/>
      <c r="P218" s="210"/>
      <c r="Q218" s="210"/>
      <c r="R218" s="210"/>
      <c r="S218" s="210"/>
      <c r="T218" s="21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05" t="s">
        <v>140</v>
      </c>
      <c r="AU218" s="205" t="s">
        <v>87</v>
      </c>
      <c r="AV218" s="15" t="s">
        <v>138</v>
      </c>
      <c r="AW218" s="15" t="s">
        <v>31</v>
      </c>
      <c r="AX218" s="15" t="s">
        <v>85</v>
      </c>
      <c r="AY218" s="205" t="s">
        <v>128</v>
      </c>
    </row>
    <row r="219" s="2" customFormat="1" ht="33" customHeight="1">
      <c r="A219" s="37"/>
      <c r="B219" s="170"/>
      <c r="C219" s="171" t="s">
        <v>329</v>
      </c>
      <c r="D219" s="171" t="s">
        <v>133</v>
      </c>
      <c r="E219" s="172" t="s">
        <v>330</v>
      </c>
      <c r="F219" s="173" t="s">
        <v>331</v>
      </c>
      <c r="G219" s="174" t="s">
        <v>211</v>
      </c>
      <c r="H219" s="175">
        <v>440.04199999999997</v>
      </c>
      <c r="I219" s="176"/>
      <c r="J219" s="177">
        <f>ROUND(I219*H219,2)</f>
        <v>0</v>
      </c>
      <c r="K219" s="173" t="s">
        <v>137</v>
      </c>
      <c r="L219" s="38"/>
      <c r="M219" s="178" t="s">
        <v>1</v>
      </c>
      <c r="N219" s="179" t="s">
        <v>42</v>
      </c>
      <c r="O219" s="76"/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2" t="s">
        <v>138</v>
      </c>
      <c r="AT219" s="182" t="s">
        <v>133</v>
      </c>
      <c r="AU219" s="182" t="s">
        <v>87</v>
      </c>
      <c r="AY219" s="18" t="s">
        <v>128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8" t="s">
        <v>85</v>
      </c>
      <c r="BK219" s="183">
        <f>ROUND(I219*H219,2)</f>
        <v>0</v>
      </c>
      <c r="BL219" s="18" t="s">
        <v>138</v>
      </c>
      <c r="BM219" s="182" t="s">
        <v>252</v>
      </c>
    </row>
    <row r="220" s="2" customFormat="1">
      <c r="A220" s="37"/>
      <c r="B220" s="38"/>
      <c r="C220" s="37"/>
      <c r="D220" s="184" t="s">
        <v>139</v>
      </c>
      <c r="E220" s="37"/>
      <c r="F220" s="185" t="s">
        <v>331</v>
      </c>
      <c r="G220" s="37"/>
      <c r="H220" s="37"/>
      <c r="I220" s="186"/>
      <c r="J220" s="37"/>
      <c r="K220" s="37"/>
      <c r="L220" s="38"/>
      <c r="M220" s="187"/>
      <c r="N220" s="188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139</v>
      </c>
      <c r="AU220" s="18" t="s">
        <v>87</v>
      </c>
    </row>
    <row r="221" s="13" customFormat="1">
      <c r="A221" s="13"/>
      <c r="B221" s="189"/>
      <c r="C221" s="13"/>
      <c r="D221" s="184" t="s">
        <v>140</v>
      </c>
      <c r="E221" s="190" t="s">
        <v>1</v>
      </c>
      <c r="F221" s="191" t="s">
        <v>332</v>
      </c>
      <c r="G221" s="13"/>
      <c r="H221" s="190" t="s">
        <v>1</v>
      </c>
      <c r="I221" s="192"/>
      <c r="J221" s="13"/>
      <c r="K221" s="13"/>
      <c r="L221" s="189"/>
      <c r="M221" s="193"/>
      <c r="N221" s="194"/>
      <c r="O221" s="194"/>
      <c r="P221" s="194"/>
      <c r="Q221" s="194"/>
      <c r="R221" s="194"/>
      <c r="S221" s="194"/>
      <c r="T221" s="19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0" t="s">
        <v>140</v>
      </c>
      <c r="AU221" s="190" t="s">
        <v>87</v>
      </c>
      <c r="AV221" s="13" t="s">
        <v>85</v>
      </c>
      <c r="AW221" s="13" t="s">
        <v>31</v>
      </c>
      <c r="AX221" s="13" t="s">
        <v>77</v>
      </c>
      <c r="AY221" s="190" t="s">
        <v>128</v>
      </c>
    </row>
    <row r="222" s="13" customFormat="1">
      <c r="A222" s="13"/>
      <c r="B222" s="189"/>
      <c r="C222" s="13"/>
      <c r="D222" s="184" t="s">
        <v>140</v>
      </c>
      <c r="E222" s="190" t="s">
        <v>1</v>
      </c>
      <c r="F222" s="191" t="s">
        <v>333</v>
      </c>
      <c r="G222" s="13"/>
      <c r="H222" s="190" t="s">
        <v>1</v>
      </c>
      <c r="I222" s="192"/>
      <c r="J222" s="13"/>
      <c r="K222" s="13"/>
      <c r="L222" s="189"/>
      <c r="M222" s="193"/>
      <c r="N222" s="194"/>
      <c r="O222" s="194"/>
      <c r="P222" s="194"/>
      <c r="Q222" s="194"/>
      <c r="R222" s="194"/>
      <c r="S222" s="194"/>
      <c r="T222" s="19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0" t="s">
        <v>140</v>
      </c>
      <c r="AU222" s="190" t="s">
        <v>87</v>
      </c>
      <c r="AV222" s="13" t="s">
        <v>85</v>
      </c>
      <c r="AW222" s="13" t="s">
        <v>31</v>
      </c>
      <c r="AX222" s="13" t="s">
        <v>77</v>
      </c>
      <c r="AY222" s="190" t="s">
        <v>128</v>
      </c>
    </row>
    <row r="223" s="14" customFormat="1">
      <c r="A223" s="14"/>
      <c r="B223" s="196"/>
      <c r="C223" s="14"/>
      <c r="D223" s="184" t="s">
        <v>140</v>
      </c>
      <c r="E223" s="197" t="s">
        <v>1</v>
      </c>
      <c r="F223" s="198" t="s">
        <v>334</v>
      </c>
      <c r="G223" s="14"/>
      <c r="H223" s="199">
        <v>15.541</v>
      </c>
      <c r="I223" s="200"/>
      <c r="J223" s="14"/>
      <c r="K223" s="14"/>
      <c r="L223" s="196"/>
      <c r="M223" s="201"/>
      <c r="N223" s="202"/>
      <c r="O223" s="202"/>
      <c r="P223" s="202"/>
      <c r="Q223" s="202"/>
      <c r="R223" s="202"/>
      <c r="S223" s="202"/>
      <c r="T223" s="20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7" t="s">
        <v>140</v>
      </c>
      <c r="AU223" s="197" t="s">
        <v>87</v>
      </c>
      <c r="AV223" s="14" t="s">
        <v>87</v>
      </c>
      <c r="AW223" s="14" t="s">
        <v>31</v>
      </c>
      <c r="AX223" s="14" t="s">
        <v>77</v>
      </c>
      <c r="AY223" s="197" t="s">
        <v>128</v>
      </c>
    </row>
    <row r="224" s="13" customFormat="1">
      <c r="A224" s="13"/>
      <c r="B224" s="189"/>
      <c r="C224" s="13"/>
      <c r="D224" s="184" t="s">
        <v>140</v>
      </c>
      <c r="E224" s="190" t="s">
        <v>1</v>
      </c>
      <c r="F224" s="191" t="s">
        <v>335</v>
      </c>
      <c r="G224" s="13"/>
      <c r="H224" s="190" t="s">
        <v>1</v>
      </c>
      <c r="I224" s="192"/>
      <c r="J224" s="13"/>
      <c r="K224" s="13"/>
      <c r="L224" s="189"/>
      <c r="M224" s="193"/>
      <c r="N224" s="194"/>
      <c r="O224" s="194"/>
      <c r="P224" s="194"/>
      <c r="Q224" s="194"/>
      <c r="R224" s="194"/>
      <c r="S224" s="194"/>
      <c r="T224" s="19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0" t="s">
        <v>140</v>
      </c>
      <c r="AU224" s="190" t="s">
        <v>87</v>
      </c>
      <c r="AV224" s="13" t="s">
        <v>85</v>
      </c>
      <c r="AW224" s="13" t="s">
        <v>31</v>
      </c>
      <c r="AX224" s="13" t="s">
        <v>77</v>
      </c>
      <c r="AY224" s="190" t="s">
        <v>128</v>
      </c>
    </row>
    <row r="225" s="14" customFormat="1">
      <c r="A225" s="14"/>
      <c r="B225" s="196"/>
      <c r="C225" s="14"/>
      <c r="D225" s="184" t="s">
        <v>140</v>
      </c>
      <c r="E225" s="197" t="s">
        <v>1</v>
      </c>
      <c r="F225" s="198" t="s">
        <v>336</v>
      </c>
      <c r="G225" s="14"/>
      <c r="H225" s="199">
        <v>138.93100000000001</v>
      </c>
      <c r="I225" s="200"/>
      <c r="J225" s="14"/>
      <c r="K225" s="14"/>
      <c r="L225" s="196"/>
      <c r="M225" s="201"/>
      <c r="N225" s="202"/>
      <c r="O225" s="202"/>
      <c r="P225" s="202"/>
      <c r="Q225" s="202"/>
      <c r="R225" s="202"/>
      <c r="S225" s="202"/>
      <c r="T225" s="20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7" t="s">
        <v>140</v>
      </c>
      <c r="AU225" s="197" t="s">
        <v>87</v>
      </c>
      <c r="AV225" s="14" t="s">
        <v>87</v>
      </c>
      <c r="AW225" s="14" t="s">
        <v>31</v>
      </c>
      <c r="AX225" s="14" t="s">
        <v>77</v>
      </c>
      <c r="AY225" s="197" t="s">
        <v>128</v>
      </c>
    </row>
    <row r="226" s="13" customFormat="1">
      <c r="A226" s="13"/>
      <c r="B226" s="189"/>
      <c r="C226" s="13"/>
      <c r="D226" s="184" t="s">
        <v>140</v>
      </c>
      <c r="E226" s="190" t="s">
        <v>1</v>
      </c>
      <c r="F226" s="191" t="s">
        <v>337</v>
      </c>
      <c r="G226" s="13"/>
      <c r="H226" s="190" t="s">
        <v>1</v>
      </c>
      <c r="I226" s="192"/>
      <c r="J226" s="13"/>
      <c r="K226" s="13"/>
      <c r="L226" s="189"/>
      <c r="M226" s="193"/>
      <c r="N226" s="194"/>
      <c r="O226" s="194"/>
      <c r="P226" s="194"/>
      <c r="Q226" s="194"/>
      <c r="R226" s="194"/>
      <c r="S226" s="194"/>
      <c r="T226" s="19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0" t="s">
        <v>140</v>
      </c>
      <c r="AU226" s="190" t="s">
        <v>87</v>
      </c>
      <c r="AV226" s="13" t="s">
        <v>85</v>
      </c>
      <c r="AW226" s="13" t="s">
        <v>31</v>
      </c>
      <c r="AX226" s="13" t="s">
        <v>77</v>
      </c>
      <c r="AY226" s="190" t="s">
        <v>128</v>
      </c>
    </row>
    <row r="227" s="14" customFormat="1">
      <c r="A227" s="14"/>
      <c r="B227" s="196"/>
      <c r="C227" s="14"/>
      <c r="D227" s="184" t="s">
        <v>140</v>
      </c>
      <c r="E227" s="197" t="s">
        <v>1</v>
      </c>
      <c r="F227" s="198" t="s">
        <v>338</v>
      </c>
      <c r="G227" s="14"/>
      <c r="H227" s="199">
        <v>285.56999999999999</v>
      </c>
      <c r="I227" s="200"/>
      <c r="J227" s="14"/>
      <c r="K227" s="14"/>
      <c r="L227" s="196"/>
      <c r="M227" s="201"/>
      <c r="N227" s="202"/>
      <c r="O227" s="202"/>
      <c r="P227" s="202"/>
      <c r="Q227" s="202"/>
      <c r="R227" s="202"/>
      <c r="S227" s="202"/>
      <c r="T227" s="20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7" t="s">
        <v>140</v>
      </c>
      <c r="AU227" s="197" t="s">
        <v>87</v>
      </c>
      <c r="AV227" s="14" t="s">
        <v>87</v>
      </c>
      <c r="AW227" s="14" t="s">
        <v>31</v>
      </c>
      <c r="AX227" s="14" t="s">
        <v>77</v>
      </c>
      <c r="AY227" s="197" t="s">
        <v>128</v>
      </c>
    </row>
    <row r="228" s="15" customFormat="1">
      <c r="A228" s="15"/>
      <c r="B228" s="204"/>
      <c r="C228" s="15"/>
      <c r="D228" s="184" t="s">
        <v>140</v>
      </c>
      <c r="E228" s="205" t="s">
        <v>1</v>
      </c>
      <c r="F228" s="206" t="s">
        <v>150</v>
      </c>
      <c r="G228" s="15"/>
      <c r="H228" s="207">
        <v>440.04200000000003</v>
      </c>
      <c r="I228" s="208"/>
      <c r="J228" s="15"/>
      <c r="K228" s="15"/>
      <c r="L228" s="204"/>
      <c r="M228" s="209"/>
      <c r="N228" s="210"/>
      <c r="O228" s="210"/>
      <c r="P228" s="210"/>
      <c r="Q228" s="210"/>
      <c r="R228" s="210"/>
      <c r="S228" s="210"/>
      <c r="T228" s="21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05" t="s">
        <v>140</v>
      </c>
      <c r="AU228" s="205" t="s">
        <v>87</v>
      </c>
      <c r="AV228" s="15" t="s">
        <v>138</v>
      </c>
      <c r="AW228" s="15" t="s">
        <v>31</v>
      </c>
      <c r="AX228" s="15" t="s">
        <v>85</v>
      </c>
      <c r="AY228" s="205" t="s">
        <v>128</v>
      </c>
    </row>
    <row r="229" s="2" customFormat="1" ht="44.25" customHeight="1">
      <c r="A229" s="37"/>
      <c r="B229" s="170"/>
      <c r="C229" s="171" t="s">
        <v>169</v>
      </c>
      <c r="D229" s="171" t="s">
        <v>133</v>
      </c>
      <c r="E229" s="172" t="s">
        <v>339</v>
      </c>
      <c r="F229" s="173" t="s">
        <v>340</v>
      </c>
      <c r="G229" s="174" t="s">
        <v>211</v>
      </c>
      <c r="H229" s="175">
        <v>440.04199999999997</v>
      </c>
      <c r="I229" s="176"/>
      <c r="J229" s="177">
        <f>ROUND(I229*H229,2)</f>
        <v>0</v>
      </c>
      <c r="K229" s="173" t="s">
        <v>137</v>
      </c>
      <c r="L229" s="38"/>
      <c r="M229" s="178" t="s">
        <v>1</v>
      </c>
      <c r="N229" s="179" t="s">
        <v>42</v>
      </c>
      <c r="O229" s="76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138</v>
      </c>
      <c r="AT229" s="182" t="s">
        <v>133</v>
      </c>
      <c r="AU229" s="182" t="s">
        <v>87</v>
      </c>
      <c r="AY229" s="18" t="s">
        <v>128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85</v>
      </c>
      <c r="BK229" s="183">
        <f>ROUND(I229*H229,2)</f>
        <v>0</v>
      </c>
      <c r="BL229" s="18" t="s">
        <v>138</v>
      </c>
      <c r="BM229" s="182" t="s">
        <v>257</v>
      </c>
    </row>
    <row r="230" s="2" customFormat="1">
      <c r="A230" s="37"/>
      <c r="B230" s="38"/>
      <c r="C230" s="37"/>
      <c r="D230" s="184" t="s">
        <v>139</v>
      </c>
      <c r="E230" s="37"/>
      <c r="F230" s="185" t="s">
        <v>340</v>
      </c>
      <c r="G230" s="37"/>
      <c r="H230" s="37"/>
      <c r="I230" s="186"/>
      <c r="J230" s="37"/>
      <c r="K230" s="37"/>
      <c r="L230" s="38"/>
      <c r="M230" s="187"/>
      <c r="N230" s="18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139</v>
      </c>
      <c r="AU230" s="18" t="s">
        <v>87</v>
      </c>
    </row>
    <row r="231" s="2" customFormat="1">
      <c r="A231" s="37"/>
      <c r="B231" s="38"/>
      <c r="C231" s="37"/>
      <c r="D231" s="184" t="s">
        <v>258</v>
      </c>
      <c r="E231" s="37"/>
      <c r="F231" s="225" t="s">
        <v>341</v>
      </c>
      <c r="G231" s="37"/>
      <c r="H231" s="37"/>
      <c r="I231" s="186"/>
      <c r="J231" s="37"/>
      <c r="K231" s="37"/>
      <c r="L231" s="38"/>
      <c r="M231" s="187"/>
      <c r="N231" s="188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258</v>
      </c>
      <c r="AU231" s="18" t="s">
        <v>87</v>
      </c>
    </row>
    <row r="232" s="13" customFormat="1">
      <c r="A232" s="13"/>
      <c r="B232" s="189"/>
      <c r="C232" s="13"/>
      <c r="D232" s="184" t="s">
        <v>140</v>
      </c>
      <c r="E232" s="190" t="s">
        <v>1</v>
      </c>
      <c r="F232" s="191" t="s">
        <v>332</v>
      </c>
      <c r="G232" s="13"/>
      <c r="H232" s="190" t="s">
        <v>1</v>
      </c>
      <c r="I232" s="192"/>
      <c r="J232" s="13"/>
      <c r="K232" s="13"/>
      <c r="L232" s="189"/>
      <c r="M232" s="193"/>
      <c r="N232" s="194"/>
      <c r="O232" s="194"/>
      <c r="P232" s="194"/>
      <c r="Q232" s="194"/>
      <c r="R232" s="194"/>
      <c r="S232" s="194"/>
      <c r="T232" s="19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0" t="s">
        <v>140</v>
      </c>
      <c r="AU232" s="190" t="s">
        <v>87</v>
      </c>
      <c r="AV232" s="13" t="s">
        <v>85</v>
      </c>
      <c r="AW232" s="13" t="s">
        <v>31</v>
      </c>
      <c r="AX232" s="13" t="s">
        <v>77</v>
      </c>
      <c r="AY232" s="190" t="s">
        <v>128</v>
      </c>
    </row>
    <row r="233" s="13" customFormat="1">
      <c r="A233" s="13"/>
      <c r="B233" s="189"/>
      <c r="C233" s="13"/>
      <c r="D233" s="184" t="s">
        <v>140</v>
      </c>
      <c r="E233" s="190" t="s">
        <v>1</v>
      </c>
      <c r="F233" s="191" t="s">
        <v>333</v>
      </c>
      <c r="G233" s="13"/>
      <c r="H233" s="190" t="s">
        <v>1</v>
      </c>
      <c r="I233" s="192"/>
      <c r="J233" s="13"/>
      <c r="K233" s="13"/>
      <c r="L233" s="189"/>
      <c r="M233" s="193"/>
      <c r="N233" s="194"/>
      <c r="O233" s="194"/>
      <c r="P233" s="194"/>
      <c r="Q233" s="194"/>
      <c r="R233" s="194"/>
      <c r="S233" s="194"/>
      <c r="T233" s="19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0" t="s">
        <v>140</v>
      </c>
      <c r="AU233" s="190" t="s">
        <v>87</v>
      </c>
      <c r="AV233" s="13" t="s">
        <v>85</v>
      </c>
      <c r="AW233" s="13" t="s">
        <v>31</v>
      </c>
      <c r="AX233" s="13" t="s">
        <v>77</v>
      </c>
      <c r="AY233" s="190" t="s">
        <v>128</v>
      </c>
    </row>
    <row r="234" s="14" customFormat="1">
      <c r="A234" s="14"/>
      <c r="B234" s="196"/>
      <c r="C234" s="14"/>
      <c r="D234" s="184" t="s">
        <v>140</v>
      </c>
      <c r="E234" s="197" t="s">
        <v>1</v>
      </c>
      <c r="F234" s="198" t="s">
        <v>334</v>
      </c>
      <c r="G234" s="14"/>
      <c r="H234" s="199">
        <v>15.541</v>
      </c>
      <c r="I234" s="200"/>
      <c r="J234" s="14"/>
      <c r="K234" s="14"/>
      <c r="L234" s="196"/>
      <c r="M234" s="201"/>
      <c r="N234" s="202"/>
      <c r="O234" s="202"/>
      <c r="P234" s="202"/>
      <c r="Q234" s="202"/>
      <c r="R234" s="202"/>
      <c r="S234" s="202"/>
      <c r="T234" s="20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7" t="s">
        <v>140</v>
      </c>
      <c r="AU234" s="197" t="s">
        <v>87</v>
      </c>
      <c r="AV234" s="14" t="s">
        <v>87</v>
      </c>
      <c r="AW234" s="14" t="s">
        <v>31</v>
      </c>
      <c r="AX234" s="14" t="s">
        <v>77</v>
      </c>
      <c r="AY234" s="197" t="s">
        <v>128</v>
      </c>
    </row>
    <row r="235" s="13" customFormat="1">
      <c r="A235" s="13"/>
      <c r="B235" s="189"/>
      <c r="C235" s="13"/>
      <c r="D235" s="184" t="s">
        <v>140</v>
      </c>
      <c r="E235" s="190" t="s">
        <v>1</v>
      </c>
      <c r="F235" s="191" t="s">
        <v>335</v>
      </c>
      <c r="G235" s="13"/>
      <c r="H235" s="190" t="s">
        <v>1</v>
      </c>
      <c r="I235" s="192"/>
      <c r="J235" s="13"/>
      <c r="K235" s="13"/>
      <c r="L235" s="189"/>
      <c r="M235" s="193"/>
      <c r="N235" s="194"/>
      <c r="O235" s="194"/>
      <c r="P235" s="194"/>
      <c r="Q235" s="194"/>
      <c r="R235" s="194"/>
      <c r="S235" s="194"/>
      <c r="T235" s="19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0" t="s">
        <v>140</v>
      </c>
      <c r="AU235" s="190" t="s">
        <v>87</v>
      </c>
      <c r="AV235" s="13" t="s">
        <v>85</v>
      </c>
      <c r="AW235" s="13" t="s">
        <v>31</v>
      </c>
      <c r="AX235" s="13" t="s">
        <v>77</v>
      </c>
      <c r="AY235" s="190" t="s">
        <v>128</v>
      </c>
    </row>
    <row r="236" s="14" customFormat="1">
      <c r="A236" s="14"/>
      <c r="B236" s="196"/>
      <c r="C236" s="14"/>
      <c r="D236" s="184" t="s">
        <v>140</v>
      </c>
      <c r="E236" s="197" t="s">
        <v>1</v>
      </c>
      <c r="F236" s="198" t="s">
        <v>336</v>
      </c>
      <c r="G236" s="14"/>
      <c r="H236" s="199">
        <v>138.93100000000001</v>
      </c>
      <c r="I236" s="200"/>
      <c r="J236" s="14"/>
      <c r="K236" s="14"/>
      <c r="L236" s="196"/>
      <c r="M236" s="201"/>
      <c r="N236" s="202"/>
      <c r="O236" s="202"/>
      <c r="P236" s="202"/>
      <c r="Q236" s="202"/>
      <c r="R236" s="202"/>
      <c r="S236" s="202"/>
      <c r="T236" s="20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7" t="s">
        <v>140</v>
      </c>
      <c r="AU236" s="197" t="s">
        <v>87</v>
      </c>
      <c r="AV236" s="14" t="s">
        <v>87</v>
      </c>
      <c r="AW236" s="14" t="s">
        <v>31</v>
      </c>
      <c r="AX236" s="14" t="s">
        <v>77</v>
      </c>
      <c r="AY236" s="197" t="s">
        <v>128</v>
      </c>
    </row>
    <row r="237" s="13" customFormat="1">
      <c r="A237" s="13"/>
      <c r="B237" s="189"/>
      <c r="C237" s="13"/>
      <c r="D237" s="184" t="s">
        <v>140</v>
      </c>
      <c r="E237" s="190" t="s">
        <v>1</v>
      </c>
      <c r="F237" s="191" t="s">
        <v>337</v>
      </c>
      <c r="G237" s="13"/>
      <c r="H237" s="190" t="s">
        <v>1</v>
      </c>
      <c r="I237" s="192"/>
      <c r="J237" s="13"/>
      <c r="K237" s="13"/>
      <c r="L237" s="189"/>
      <c r="M237" s="193"/>
      <c r="N237" s="194"/>
      <c r="O237" s="194"/>
      <c r="P237" s="194"/>
      <c r="Q237" s="194"/>
      <c r="R237" s="194"/>
      <c r="S237" s="194"/>
      <c r="T237" s="19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0" t="s">
        <v>140</v>
      </c>
      <c r="AU237" s="190" t="s">
        <v>87</v>
      </c>
      <c r="AV237" s="13" t="s">
        <v>85</v>
      </c>
      <c r="AW237" s="13" t="s">
        <v>31</v>
      </c>
      <c r="AX237" s="13" t="s">
        <v>77</v>
      </c>
      <c r="AY237" s="190" t="s">
        <v>128</v>
      </c>
    </row>
    <row r="238" s="14" customFormat="1">
      <c r="A238" s="14"/>
      <c r="B238" s="196"/>
      <c r="C238" s="14"/>
      <c r="D238" s="184" t="s">
        <v>140</v>
      </c>
      <c r="E238" s="197" t="s">
        <v>1</v>
      </c>
      <c r="F238" s="198" t="s">
        <v>338</v>
      </c>
      <c r="G238" s="14"/>
      <c r="H238" s="199">
        <v>285.56999999999999</v>
      </c>
      <c r="I238" s="200"/>
      <c r="J238" s="14"/>
      <c r="K238" s="14"/>
      <c r="L238" s="196"/>
      <c r="M238" s="201"/>
      <c r="N238" s="202"/>
      <c r="O238" s="202"/>
      <c r="P238" s="202"/>
      <c r="Q238" s="202"/>
      <c r="R238" s="202"/>
      <c r="S238" s="202"/>
      <c r="T238" s="20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7" t="s">
        <v>140</v>
      </c>
      <c r="AU238" s="197" t="s">
        <v>87</v>
      </c>
      <c r="AV238" s="14" t="s">
        <v>87</v>
      </c>
      <c r="AW238" s="14" t="s">
        <v>31</v>
      </c>
      <c r="AX238" s="14" t="s">
        <v>77</v>
      </c>
      <c r="AY238" s="197" t="s">
        <v>128</v>
      </c>
    </row>
    <row r="239" s="15" customFormat="1">
      <c r="A239" s="15"/>
      <c r="B239" s="204"/>
      <c r="C239" s="15"/>
      <c r="D239" s="184" t="s">
        <v>140</v>
      </c>
      <c r="E239" s="205" t="s">
        <v>1</v>
      </c>
      <c r="F239" s="206" t="s">
        <v>150</v>
      </c>
      <c r="G239" s="15"/>
      <c r="H239" s="207">
        <v>440.04200000000003</v>
      </c>
      <c r="I239" s="208"/>
      <c r="J239" s="15"/>
      <c r="K239" s="15"/>
      <c r="L239" s="204"/>
      <c r="M239" s="209"/>
      <c r="N239" s="210"/>
      <c r="O239" s="210"/>
      <c r="P239" s="210"/>
      <c r="Q239" s="210"/>
      <c r="R239" s="210"/>
      <c r="S239" s="210"/>
      <c r="T239" s="211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05" t="s">
        <v>140</v>
      </c>
      <c r="AU239" s="205" t="s">
        <v>87</v>
      </c>
      <c r="AV239" s="15" t="s">
        <v>138</v>
      </c>
      <c r="AW239" s="15" t="s">
        <v>31</v>
      </c>
      <c r="AX239" s="15" t="s">
        <v>85</v>
      </c>
      <c r="AY239" s="205" t="s">
        <v>128</v>
      </c>
    </row>
    <row r="240" s="2" customFormat="1" ht="44.25" customHeight="1">
      <c r="A240" s="37"/>
      <c r="B240" s="170"/>
      <c r="C240" s="171" t="s">
        <v>342</v>
      </c>
      <c r="D240" s="171" t="s">
        <v>133</v>
      </c>
      <c r="E240" s="172" t="s">
        <v>343</v>
      </c>
      <c r="F240" s="173" t="s">
        <v>212</v>
      </c>
      <c r="G240" s="174" t="s">
        <v>211</v>
      </c>
      <c r="H240" s="175">
        <v>415.45400000000001</v>
      </c>
      <c r="I240" s="176"/>
      <c r="J240" s="177">
        <f>ROUND(I240*H240,2)</f>
        <v>0</v>
      </c>
      <c r="K240" s="173" t="s">
        <v>137</v>
      </c>
      <c r="L240" s="38"/>
      <c r="M240" s="178" t="s">
        <v>1</v>
      </c>
      <c r="N240" s="179" t="s">
        <v>42</v>
      </c>
      <c r="O240" s="76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2" t="s">
        <v>138</v>
      </c>
      <c r="AT240" s="182" t="s">
        <v>133</v>
      </c>
      <c r="AU240" s="182" t="s">
        <v>87</v>
      </c>
      <c r="AY240" s="18" t="s">
        <v>128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8" t="s">
        <v>85</v>
      </c>
      <c r="BK240" s="183">
        <f>ROUND(I240*H240,2)</f>
        <v>0</v>
      </c>
      <c r="BL240" s="18" t="s">
        <v>138</v>
      </c>
      <c r="BM240" s="182" t="s">
        <v>344</v>
      </c>
    </row>
    <row r="241" s="2" customFormat="1">
      <c r="A241" s="37"/>
      <c r="B241" s="38"/>
      <c r="C241" s="37"/>
      <c r="D241" s="184" t="s">
        <v>139</v>
      </c>
      <c r="E241" s="37"/>
      <c r="F241" s="185" t="s">
        <v>212</v>
      </c>
      <c r="G241" s="37"/>
      <c r="H241" s="37"/>
      <c r="I241" s="186"/>
      <c r="J241" s="37"/>
      <c r="K241" s="37"/>
      <c r="L241" s="38"/>
      <c r="M241" s="187"/>
      <c r="N241" s="188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139</v>
      </c>
      <c r="AU241" s="18" t="s">
        <v>87</v>
      </c>
    </row>
    <row r="242" s="13" customFormat="1">
      <c r="A242" s="13"/>
      <c r="B242" s="189"/>
      <c r="C242" s="13"/>
      <c r="D242" s="184" t="s">
        <v>140</v>
      </c>
      <c r="E242" s="190" t="s">
        <v>1</v>
      </c>
      <c r="F242" s="191" t="s">
        <v>304</v>
      </c>
      <c r="G242" s="13"/>
      <c r="H242" s="190" t="s">
        <v>1</v>
      </c>
      <c r="I242" s="192"/>
      <c r="J242" s="13"/>
      <c r="K242" s="13"/>
      <c r="L242" s="189"/>
      <c r="M242" s="193"/>
      <c r="N242" s="194"/>
      <c r="O242" s="194"/>
      <c r="P242" s="194"/>
      <c r="Q242" s="194"/>
      <c r="R242" s="194"/>
      <c r="S242" s="194"/>
      <c r="T242" s="19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0" t="s">
        <v>140</v>
      </c>
      <c r="AU242" s="190" t="s">
        <v>87</v>
      </c>
      <c r="AV242" s="13" t="s">
        <v>85</v>
      </c>
      <c r="AW242" s="13" t="s">
        <v>31</v>
      </c>
      <c r="AX242" s="13" t="s">
        <v>77</v>
      </c>
      <c r="AY242" s="190" t="s">
        <v>128</v>
      </c>
    </row>
    <row r="243" s="13" customFormat="1">
      <c r="A243" s="13"/>
      <c r="B243" s="189"/>
      <c r="C243" s="13"/>
      <c r="D243" s="184" t="s">
        <v>140</v>
      </c>
      <c r="E243" s="190" t="s">
        <v>1</v>
      </c>
      <c r="F243" s="191" t="s">
        <v>305</v>
      </c>
      <c r="G243" s="13"/>
      <c r="H243" s="190" t="s">
        <v>1</v>
      </c>
      <c r="I243" s="192"/>
      <c r="J243" s="13"/>
      <c r="K243" s="13"/>
      <c r="L243" s="189"/>
      <c r="M243" s="193"/>
      <c r="N243" s="194"/>
      <c r="O243" s="194"/>
      <c r="P243" s="194"/>
      <c r="Q243" s="194"/>
      <c r="R243" s="194"/>
      <c r="S243" s="194"/>
      <c r="T243" s="19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0" t="s">
        <v>140</v>
      </c>
      <c r="AU243" s="190" t="s">
        <v>87</v>
      </c>
      <c r="AV243" s="13" t="s">
        <v>85</v>
      </c>
      <c r="AW243" s="13" t="s">
        <v>31</v>
      </c>
      <c r="AX243" s="13" t="s">
        <v>77</v>
      </c>
      <c r="AY243" s="190" t="s">
        <v>128</v>
      </c>
    </row>
    <row r="244" s="13" customFormat="1">
      <c r="A244" s="13"/>
      <c r="B244" s="189"/>
      <c r="C244" s="13"/>
      <c r="D244" s="184" t="s">
        <v>140</v>
      </c>
      <c r="E244" s="190" t="s">
        <v>1</v>
      </c>
      <c r="F244" s="191" t="s">
        <v>345</v>
      </c>
      <c r="G244" s="13"/>
      <c r="H244" s="190" t="s">
        <v>1</v>
      </c>
      <c r="I244" s="192"/>
      <c r="J244" s="13"/>
      <c r="K244" s="13"/>
      <c r="L244" s="189"/>
      <c r="M244" s="193"/>
      <c r="N244" s="194"/>
      <c r="O244" s="194"/>
      <c r="P244" s="194"/>
      <c r="Q244" s="194"/>
      <c r="R244" s="194"/>
      <c r="S244" s="194"/>
      <c r="T244" s="19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0" t="s">
        <v>140</v>
      </c>
      <c r="AU244" s="190" t="s">
        <v>87</v>
      </c>
      <c r="AV244" s="13" t="s">
        <v>85</v>
      </c>
      <c r="AW244" s="13" t="s">
        <v>31</v>
      </c>
      <c r="AX244" s="13" t="s">
        <v>77</v>
      </c>
      <c r="AY244" s="190" t="s">
        <v>128</v>
      </c>
    </row>
    <row r="245" s="14" customFormat="1">
      <c r="A245" s="14"/>
      <c r="B245" s="196"/>
      <c r="C245" s="14"/>
      <c r="D245" s="184" t="s">
        <v>140</v>
      </c>
      <c r="E245" s="197" t="s">
        <v>1</v>
      </c>
      <c r="F245" s="198" t="s">
        <v>346</v>
      </c>
      <c r="G245" s="14"/>
      <c r="H245" s="199">
        <v>415.45400000000001</v>
      </c>
      <c r="I245" s="200"/>
      <c r="J245" s="14"/>
      <c r="K245" s="14"/>
      <c r="L245" s="196"/>
      <c r="M245" s="201"/>
      <c r="N245" s="202"/>
      <c r="O245" s="202"/>
      <c r="P245" s="202"/>
      <c r="Q245" s="202"/>
      <c r="R245" s="202"/>
      <c r="S245" s="202"/>
      <c r="T245" s="20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7" t="s">
        <v>140</v>
      </c>
      <c r="AU245" s="197" t="s">
        <v>87</v>
      </c>
      <c r="AV245" s="14" t="s">
        <v>87</v>
      </c>
      <c r="AW245" s="14" t="s">
        <v>31</v>
      </c>
      <c r="AX245" s="14" t="s">
        <v>77</v>
      </c>
      <c r="AY245" s="197" t="s">
        <v>128</v>
      </c>
    </row>
    <row r="246" s="15" customFormat="1">
      <c r="A246" s="15"/>
      <c r="B246" s="204"/>
      <c r="C246" s="15"/>
      <c r="D246" s="184" t="s">
        <v>140</v>
      </c>
      <c r="E246" s="205" t="s">
        <v>1</v>
      </c>
      <c r="F246" s="206" t="s">
        <v>150</v>
      </c>
      <c r="G246" s="15"/>
      <c r="H246" s="207">
        <v>415.45400000000001</v>
      </c>
      <c r="I246" s="208"/>
      <c r="J246" s="15"/>
      <c r="K246" s="15"/>
      <c r="L246" s="204"/>
      <c r="M246" s="209"/>
      <c r="N246" s="210"/>
      <c r="O246" s="210"/>
      <c r="P246" s="210"/>
      <c r="Q246" s="210"/>
      <c r="R246" s="210"/>
      <c r="S246" s="210"/>
      <c r="T246" s="21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05" t="s">
        <v>140</v>
      </c>
      <c r="AU246" s="205" t="s">
        <v>87</v>
      </c>
      <c r="AV246" s="15" t="s">
        <v>138</v>
      </c>
      <c r="AW246" s="15" t="s">
        <v>31</v>
      </c>
      <c r="AX246" s="15" t="s">
        <v>85</v>
      </c>
      <c r="AY246" s="205" t="s">
        <v>128</v>
      </c>
    </row>
    <row r="247" s="2" customFormat="1" ht="44.25" customHeight="1">
      <c r="A247" s="37"/>
      <c r="B247" s="170"/>
      <c r="C247" s="171" t="s">
        <v>172</v>
      </c>
      <c r="D247" s="171" t="s">
        <v>133</v>
      </c>
      <c r="E247" s="172" t="s">
        <v>347</v>
      </c>
      <c r="F247" s="173" t="s">
        <v>348</v>
      </c>
      <c r="G247" s="174" t="s">
        <v>211</v>
      </c>
      <c r="H247" s="175">
        <v>15.541</v>
      </c>
      <c r="I247" s="176"/>
      <c r="J247" s="177">
        <f>ROUND(I247*H247,2)</f>
        <v>0</v>
      </c>
      <c r="K247" s="173" t="s">
        <v>137</v>
      </c>
      <c r="L247" s="38"/>
      <c r="M247" s="178" t="s">
        <v>1</v>
      </c>
      <c r="N247" s="179" t="s">
        <v>42</v>
      </c>
      <c r="O247" s="76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2" t="s">
        <v>138</v>
      </c>
      <c r="AT247" s="182" t="s">
        <v>133</v>
      </c>
      <c r="AU247" s="182" t="s">
        <v>87</v>
      </c>
      <c r="AY247" s="18" t="s">
        <v>128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85</v>
      </c>
      <c r="BK247" s="183">
        <f>ROUND(I247*H247,2)</f>
        <v>0</v>
      </c>
      <c r="BL247" s="18" t="s">
        <v>138</v>
      </c>
      <c r="BM247" s="182" t="s">
        <v>349</v>
      </c>
    </row>
    <row r="248" s="2" customFormat="1">
      <c r="A248" s="37"/>
      <c r="B248" s="38"/>
      <c r="C248" s="37"/>
      <c r="D248" s="184" t="s">
        <v>139</v>
      </c>
      <c r="E248" s="37"/>
      <c r="F248" s="185" t="s">
        <v>348</v>
      </c>
      <c r="G248" s="37"/>
      <c r="H248" s="37"/>
      <c r="I248" s="186"/>
      <c r="J248" s="37"/>
      <c r="K248" s="37"/>
      <c r="L248" s="38"/>
      <c r="M248" s="187"/>
      <c r="N248" s="188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139</v>
      </c>
      <c r="AU248" s="18" t="s">
        <v>87</v>
      </c>
    </row>
    <row r="249" s="13" customFormat="1">
      <c r="A249" s="13"/>
      <c r="B249" s="189"/>
      <c r="C249" s="13"/>
      <c r="D249" s="184" t="s">
        <v>140</v>
      </c>
      <c r="E249" s="190" t="s">
        <v>1</v>
      </c>
      <c r="F249" s="191" t="s">
        <v>332</v>
      </c>
      <c r="G249" s="13"/>
      <c r="H249" s="190" t="s">
        <v>1</v>
      </c>
      <c r="I249" s="192"/>
      <c r="J249" s="13"/>
      <c r="K249" s="13"/>
      <c r="L249" s="189"/>
      <c r="M249" s="193"/>
      <c r="N249" s="194"/>
      <c r="O249" s="194"/>
      <c r="P249" s="194"/>
      <c r="Q249" s="194"/>
      <c r="R249" s="194"/>
      <c r="S249" s="194"/>
      <c r="T249" s="19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0" t="s">
        <v>140</v>
      </c>
      <c r="AU249" s="190" t="s">
        <v>87</v>
      </c>
      <c r="AV249" s="13" t="s">
        <v>85</v>
      </c>
      <c r="AW249" s="13" t="s">
        <v>31</v>
      </c>
      <c r="AX249" s="13" t="s">
        <v>77</v>
      </c>
      <c r="AY249" s="190" t="s">
        <v>128</v>
      </c>
    </row>
    <row r="250" s="13" customFormat="1">
      <c r="A250" s="13"/>
      <c r="B250" s="189"/>
      <c r="C250" s="13"/>
      <c r="D250" s="184" t="s">
        <v>140</v>
      </c>
      <c r="E250" s="190" t="s">
        <v>1</v>
      </c>
      <c r="F250" s="191" t="s">
        <v>333</v>
      </c>
      <c r="G250" s="13"/>
      <c r="H250" s="190" t="s">
        <v>1</v>
      </c>
      <c r="I250" s="192"/>
      <c r="J250" s="13"/>
      <c r="K250" s="13"/>
      <c r="L250" s="189"/>
      <c r="M250" s="193"/>
      <c r="N250" s="194"/>
      <c r="O250" s="194"/>
      <c r="P250" s="194"/>
      <c r="Q250" s="194"/>
      <c r="R250" s="194"/>
      <c r="S250" s="194"/>
      <c r="T250" s="19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0" t="s">
        <v>140</v>
      </c>
      <c r="AU250" s="190" t="s">
        <v>87</v>
      </c>
      <c r="AV250" s="13" t="s">
        <v>85</v>
      </c>
      <c r="AW250" s="13" t="s">
        <v>31</v>
      </c>
      <c r="AX250" s="13" t="s">
        <v>77</v>
      </c>
      <c r="AY250" s="190" t="s">
        <v>128</v>
      </c>
    </row>
    <row r="251" s="14" customFormat="1">
      <c r="A251" s="14"/>
      <c r="B251" s="196"/>
      <c r="C251" s="14"/>
      <c r="D251" s="184" t="s">
        <v>140</v>
      </c>
      <c r="E251" s="197" t="s">
        <v>1</v>
      </c>
      <c r="F251" s="198" t="s">
        <v>334</v>
      </c>
      <c r="G251" s="14"/>
      <c r="H251" s="199">
        <v>15.541</v>
      </c>
      <c r="I251" s="200"/>
      <c r="J251" s="14"/>
      <c r="K251" s="14"/>
      <c r="L251" s="196"/>
      <c r="M251" s="201"/>
      <c r="N251" s="202"/>
      <c r="O251" s="202"/>
      <c r="P251" s="202"/>
      <c r="Q251" s="202"/>
      <c r="R251" s="202"/>
      <c r="S251" s="202"/>
      <c r="T251" s="20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7" t="s">
        <v>140</v>
      </c>
      <c r="AU251" s="197" t="s">
        <v>87</v>
      </c>
      <c r="AV251" s="14" t="s">
        <v>87</v>
      </c>
      <c r="AW251" s="14" t="s">
        <v>31</v>
      </c>
      <c r="AX251" s="14" t="s">
        <v>77</v>
      </c>
      <c r="AY251" s="197" t="s">
        <v>128</v>
      </c>
    </row>
    <row r="252" s="15" customFormat="1">
      <c r="A252" s="15"/>
      <c r="B252" s="204"/>
      <c r="C252" s="15"/>
      <c r="D252" s="184" t="s">
        <v>140</v>
      </c>
      <c r="E252" s="205" t="s">
        <v>1</v>
      </c>
      <c r="F252" s="206" t="s">
        <v>150</v>
      </c>
      <c r="G252" s="15"/>
      <c r="H252" s="207">
        <v>15.541</v>
      </c>
      <c r="I252" s="208"/>
      <c r="J252" s="15"/>
      <c r="K252" s="15"/>
      <c r="L252" s="204"/>
      <c r="M252" s="209"/>
      <c r="N252" s="210"/>
      <c r="O252" s="210"/>
      <c r="P252" s="210"/>
      <c r="Q252" s="210"/>
      <c r="R252" s="210"/>
      <c r="S252" s="210"/>
      <c r="T252" s="21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05" t="s">
        <v>140</v>
      </c>
      <c r="AU252" s="205" t="s">
        <v>87</v>
      </c>
      <c r="AV252" s="15" t="s">
        <v>138</v>
      </c>
      <c r="AW252" s="15" t="s">
        <v>31</v>
      </c>
      <c r="AX252" s="15" t="s">
        <v>85</v>
      </c>
      <c r="AY252" s="205" t="s">
        <v>128</v>
      </c>
    </row>
    <row r="253" s="2" customFormat="1" ht="44.25" customHeight="1">
      <c r="A253" s="37"/>
      <c r="B253" s="170"/>
      <c r="C253" s="171" t="s">
        <v>7</v>
      </c>
      <c r="D253" s="171" t="s">
        <v>133</v>
      </c>
      <c r="E253" s="172" t="s">
        <v>350</v>
      </c>
      <c r="F253" s="173" t="s">
        <v>212</v>
      </c>
      <c r="G253" s="174" t="s">
        <v>211</v>
      </c>
      <c r="H253" s="175">
        <v>337.79899999999998</v>
      </c>
      <c r="I253" s="176"/>
      <c r="J253" s="177">
        <f>ROUND(I253*H253,2)</f>
        <v>0</v>
      </c>
      <c r="K253" s="173" t="s">
        <v>137</v>
      </c>
      <c r="L253" s="38"/>
      <c r="M253" s="178" t="s">
        <v>1</v>
      </c>
      <c r="N253" s="179" t="s">
        <v>42</v>
      </c>
      <c r="O253" s="76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2" t="s">
        <v>138</v>
      </c>
      <c r="AT253" s="182" t="s">
        <v>133</v>
      </c>
      <c r="AU253" s="182" t="s">
        <v>87</v>
      </c>
      <c r="AY253" s="18" t="s">
        <v>128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8" t="s">
        <v>85</v>
      </c>
      <c r="BK253" s="183">
        <f>ROUND(I253*H253,2)</f>
        <v>0</v>
      </c>
      <c r="BL253" s="18" t="s">
        <v>138</v>
      </c>
      <c r="BM253" s="182" t="s">
        <v>351</v>
      </c>
    </row>
    <row r="254" s="2" customFormat="1">
      <c r="A254" s="37"/>
      <c r="B254" s="38"/>
      <c r="C254" s="37"/>
      <c r="D254" s="184" t="s">
        <v>139</v>
      </c>
      <c r="E254" s="37"/>
      <c r="F254" s="185" t="s">
        <v>212</v>
      </c>
      <c r="G254" s="37"/>
      <c r="H254" s="37"/>
      <c r="I254" s="186"/>
      <c r="J254" s="37"/>
      <c r="K254" s="37"/>
      <c r="L254" s="38"/>
      <c r="M254" s="187"/>
      <c r="N254" s="188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139</v>
      </c>
      <c r="AU254" s="18" t="s">
        <v>87</v>
      </c>
    </row>
    <row r="255" s="13" customFormat="1">
      <c r="A255" s="13"/>
      <c r="B255" s="189"/>
      <c r="C255" s="13"/>
      <c r="D255" s="184" t="s">
        <v>140</v>
      </c>
      <c r="E255" s="190" t="s">
        <v>1</v>
      </c>
      <c r="F255" s="191" t="s">
        <v>332</v>
      </c>
      <c r="G255" s="13"/>
      <c r="H255" s="190" t="s">
        <v>1</v>
      </c>
      <c r="I255" s="192"/>
      <c r="J255" s="13"/>
      <c r="K255" s="13"/>
      <c r="L255" s="189"/>
      <c r="M255" s="193"/>
      <c r="N255" s="194"/>
      <c r="O255" s="194"/>
      <c r="P255" s="194"/>
      <c r="Q255" s="194"/>
      <c r="R255" s="194"/>
      <c r="S255" s="194"/>
      <c r="T255" s="19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0" t="s">
        <v>140</v>
      </c>
      <c r="AU255" s="190" t="s">
        <v>87</v>
      </c>
      <c r="AV255" s="13" t="s">
        <v>85</v>
      </c>
      <c r="AW255" s="13" t="s">
        <v>31</v>
      </c>
      <c r="AX255" s="13" t="s">
        <v>77</v>
      </c>
      <c r="AY255" s="190" t="s">
        <v>128</v>
      </c>
    </row>
    <row r="256" s="13" customFormat="1">
      <c r="A256" s="13"/>
      <c r="B256" s="189"/>
      <c r="C256" s="13"/>
      <c r="D256" s="184" t="s">
        <v>140</v>
      </c>
      <c r="E256" s="190" t="s">
        <v>1</v>
      </c>
      <c r="F256" s="191" t="s">
        <v>337</v>
      </c>
      <c r="G256" s="13"/>
      <c r="H256" s="190" t="s">
        <v>1</v>
      </c>
      <c r="I256" s="192"/>
      <c r="J256" s="13"/>
      <c r="K256" s="13"/>
      <c r="L256" s="189"/>
      <c r="M256" s="193"/>
      <c r="N256" s="194"/>
      <c r="O256" s="194"/>
      <c r="P256" s="194"/>
      <c r="Q256" s="194"/>
      <c r="R256" s="194"/>
      <c r="S256" s="194"/>
      <c r="T256" s="19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0" t="s">
        <v>140</v>
      </c>
      <c r="AU256" s="190" t="s">
        <v>87</v>
      </c>
      <c r="AV256" s="13" t="s">
        <v>85</v>
      </c>
      <c r="AW256" s="13" t="s">
        <v>31</v>
      </c>
      <c r="AX256" s="13" t="s">
        <v>77</v>
      </c>
      <c r="AY256" s="190" t="s">
        <v>128</v>
      </c>
    </row>
    <row r="257" s="14" customFormat="1">
      <c r="A257" s="14"/>
      <c r="B257" s="196"/>
      <c r="C257" s="14"/>
      <c r="D257" s="184" t="s">
        <v>140</v>
      </c>
      <c r="E257" s="197" t="s">
        <v>1</v>
      </c>
      <c r="F257" s="198" t="s">
        <v>338</v>
      </c>
      <c r="G257" s="14"/>
      <c r="H257" s="199">
        <v>285.56999999999999</v>
      </c>
      <c r="I257" s="200"/>
      <c r="J257" s="14"/>
      <c r="K257" s="14"/>
      <c r="L257" s="196"/>
      <c r="M257" s="201"/>
      <c r="N257" s="202"/>
      <c r="O257" s="202"/>
      <c r="P257" s="202"/>
      <c r="Q257" s="202"/>
      <c r="R257" s="202"/>
      <c r="S257" s="202"/>
      <c r="T257" s="20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7" t="s">
        <v>140</v>
      </c>
      <c r="AU257" s="197" t="s">
        <v>87</v>
      </c>
      <c r="AV257" s="14" t="s">
        <v>87</v>
      </c>
      <c r="AW257" s="14" t="s">
        <v>31</v>
      </c>
      <c r="AX257" s="14" t="s">
        <v>77</v>
      </c>
      <c r="AY257" s="197" t="s">
        <v>128</v>
      </c>
    </row>
    <row r="258" s="13" customFormat="1">
      <c r="A258" s="13"/>
      <c r="B258" s="189"/>
      <c r="C258" s="13"/>
      <c r="D258" s="184" t="s">
        <v>140</v>
      </c>
      <c r="E258" s="190" t="s">
        <v>1</v>
      </c>
      <c r="F258" s="191" t="s">
        <v>345</v>
      </c>
      <c r="G258" s="13"/>
      <c r="H258" s="190" t="s">
        <v>1</v>
      </c>
      <c r="I258" s="192"/>
      <c r="J258" s="13"/>
      <c r="K258" s="13"/>
      <c r="L258" s="189"/>
      <c r="M258" s="193"/>
      <c r="N258" s="194"/>
      <c r="O258" s="194"/>
      <c r="P258" s="194"/>
      <c r="Q258" s="194"/>
      <c r="R258" s="194"/>
      <c r="S258" s="194"/>
      <c r="T258" s="19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0" t="s">
        <v>140</v>
      </c>
      <c r="AU258" s="190" t="s">
        <v>87</v>
      </c>
      <c r="AV258" s="13" t="s">
        <v>85</v>
      </c>
      <c r="AW258" s="13" t="s">
        <v>31</v>
      </c>
      <c r="AX258" s="13" t="s">
        <v>77</v>
      </c>
      <c r="AY258" s="190" t="s">
        <v>128</v>
      </c>
    </row>
    <row r="259" s="14" customFormat="1">
      <c r="A259" s="14"/>
      <c r="B259" s="196"/>
      <c r="C259" s="14"/>
      <c r="D259" s="184" t="s">
        <v>140</v>
      </c>
      <c r="E259" s="197" t="s">
        <v>1</v>
      </c>
      <c r="F259" s="198" t="s">
        <v>352</v>
      </c>
      <c r="G259" s="14"/>
      <c r="H259" s="199">
        <v>52.228999999999999</v>
      </c>
      <c r="I259" s="200"/>
      <c r="J259" s="14"/>
      <c r="K259" s="14"/>
      <c r="L259" s="196"/>
      <c r="M259" s="201"/>
      <c r="N259" s="202"/>
      <c r="O259" s="202"/>
      <c r="P259" s="202"/>
      <c r="Q259" s="202"/>
      <c r="R259" s="202"/>
      <c r="S259" s="202"/>
      <c r="T259" s="20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7" t="s">
        <v>140</v>
      </c>
      <c r="AU259" s="197" t="s">
        <v>87</v>
      </c>
      <c r="AV259" s="14" t="s">
        <v>87</v>
      </c>
      <c r="AW259" s="14" t="s">
        <v>31</v>
      </c>
      <c r="AX259" s="14" t="s">
        <v>77</v>
      </c>
      <c r="AY259" s="197" t="s">
        <v>128</v>
      </c>
    </row>
    <row r="260" s="15" customFormat="1">
      <c r="A260" s="15"/>
      <c r="B260" s="204"/>
      <c r="C260" s="15"/>
      <c r="D260" s="184" t="s">
        <v>140</v>
      </c>
      <c r="E260" s="205" t="s">
        <v>1</v>
      </c>
      <c r="F260" s="206" t="s">
        <v>150</v>
      </c>
      <c r="G260" s="15"/>
      <c r="H260" s="207">
        <v>337.79899999999998</v>
      </c>
      <c r="I260" s="208"/>
      <c r="J260" s="15"/>
      <c r="K260" s="15"/>
      <c r="L260" s="204"/>
      <c r="M260" s="209"/>
      <c r="N260" s="210"/>
      <c r="O260" s="210"/>
      <c r="P260" s="210"/>
      <c r="Q260" s="210"/>
      <c r="R260" s="210"/>
      <c r="S260" s="210"/>
      <c r="T260" s="211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05" t="s">
        <v>140</v>
      </c>
      <c r="AU260" s="205" t="s">
        <v>87</v>
      </c>
      <c r="AV260" s="15" t="s">
        <v>138</v>
      </c>
      <c r="AW260" s="15" t="s">
        <v>31</v>
      </c>
      <c r="AX260" s="15" t="s">
        <v>85</v>
      </c>
      <c r="AY260" s="205" t="s">
        <v>128</v>
      </c>
    </row>
    <row r="261" s="12" customFormat="1" ht="22.8" customHeight="1">
      <c r="A261" s="12"/>
      <c r="B261" s="157"/>
      <c r="C261" s="12"/>
      <c r="D261" s="158" t="s">
        <v>76</v>
      </c>
      <c r="E261" s="168" t="s">
        <v>87</v>
      </c>
      <c r="F261" s="168" t="s">
        <v>353</v>
      </c>
      <c r="G261" s="12"/>
      <c r="H261" s="12"/>
      <c r="I261" s="160"/>
      <c r="J261" s="169">
        <f>BK261</f>
        <v>0</v>
      </c>
      <c r="K261" s="12"/>
      <c r="L261" s="157"/>
      <c r="M261" s="162"/>
      <c r="N261" s="163"/>
      <c r="O261" s="163"/>
      <c r="P261" s="164">
        <f>SUM(P262:P273)</f>
        <v>0</v>
      </c>
      <c r="Q261" s="163"/>
      <c r="R261" s="164">
        <f>SUM(R262:R273)</f>
        <v>0</v>
      </c>
      <c r="S261" s="163"/>
      <c r="T261" s="165">
        <f>SUM(T262:T273)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58" t="s">
        <v>85</v>
      </c>
      <c r="AT261" s="166" t="s">
        <v>76</v>
      </c>
      <c r="AU261" s="166" t="s">
        <v>85</v>
      </c>
      <c r="AY261" s="158" t="s">
        <v>128</v>
      </c>
      <c r="BK261" s="167">
        <f>SUM(BK262:BK273)</f>
        <v>0</v>
      </c>
    </row>
    <row r="262" s="2" customFormat="1" ht="37.8" customHeight="1">
      <c r="A262" s="37"/>
      <c r="B262" s="170"/>
      <c r="C262" s="171" t="s">
        <v>177</v>
      </c>
      <c r="D262" s="171" t="s">
        <v>133</v>
      </c>
      <c r="E262" s="172" t="s">
        <v>354</v>
      </c>
      <c r="F262" s="173" t="s">
        <v>355</v>
      </c>
      <c r="G262" s="174" t="s">
        <v>271</v>
      </c>
      <c r="H262" s="175">
        <v>97.230000000000004</v>
      </c>
      <c r="I262" s="176"/>
      <c r="J262" s="177">
        <f>ROUND(I262*H262,2)</f>
        <v>0</v>
      </c>
      <c r="K262" s="173" t="s">
        <v>137</v>
      </c>
      <c r="L262" s="38"/>
      <c r="M262" s="178" t="s">
        <v>1</v>
      </c>
      <c r="N262" s="179" t="s">
        <v>42</v>
      </c>
      <c r="O262" s="76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2" t="s">
        <v>138</v>
      </c>
      <c r="AT262" s="182" t="s">
        <v>133</v>
      </c>
      <c r="AU262" s="182" t="s">
        <v>87</v>
      </c>
      <c r="AY262" s="18" t="s">
        <v>128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8" t="s">
        <v>85</v>
      </c>
      <c r="BK262" s="183">
        <f>ROUND(I262*H262,2)</f>
        <v>0</v>
      </c>
      <c r="BL262" s="18" t="s">
        <v>138</v>
      </c>
      <c r="BM262" s="182" t="s">
        <v>356</v>
      </c>
    </row>
    <row r="263" s="2" customFormat="1">
      <c r="A263" s="37"/>
      <c r="B263" s="38"/>
      <c r="C263" s="37"/>
      <c r="D263" s="184" t="s">
        <v>139</v>
      </c>
      <c r="E263" s="37"/>
      <c r="F263" s="185" t="s">
        <v>355</v>
      </c>
      <c r="G263" s="37"/>
      <c r="H263" s="37"/>
      <c r="I263" s="186"/>
      <c r="J263" s="37"/>
      <c r="K263" s="37"/>
      <c r="L263" s="38"/>
      <c r="M263" s="187"/>
      <c r="N263" s="188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139</v>
      </c>
      <c r="AU263" s="18" t="s">
        <v>87</v>
      </c>
    </row>
    <row r="264" s="14" customFormat="1">
      <c r="A264" s="14"/>
      <c r="B264" s="196"/>
      <c r="C264" s="14"/>
      <c r="D264" s="184" t="s">
        <v>140</v>
      </c>
      <c r="E264" s="197" t="s">
        <v>1</v>
      </c>
      <c r="F264" s="198" t="s">
        <v>357</v>
      </c>
      <c r="G264" s="14"/>
      <c r="H264" s="199">
        <v>97.230000000000004</v>
      </c>
      <c r="I264" s="200"/>
      <c r="J264" s="14"/>
      <c r="K264" s="14"/>
      <c r="L264" s="196"/>
      <c r="M264" s="201"/>
      <c r="N264" s="202"/>
      <c r="O264" s="202"/>
      <c r="P264" s="202"/>
      <c r="Q264" s="202"/>
      <c r="R264" s="202"/>
      <c r="S264" s="202"/>
      <c r="T264" s="20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7" t="s">
        <v>140</v>
      </c>
      <c r="AU264" s="197" t="s">
        <v>87</v>
      </c>
      <c r="AV264" s="14" t="s">
        <v>87</v>
      </c>
      <c r="AW264" s="14" t="s">
        <v>31</v>
      </c>
      <c r="AX264" s="14" t="s">
        <v>77</v>
      </c>
      <c r="AY264" s="197" t="s">
        <v>128</v>
      </c>
    </row>
    <row r="265" s="15" customFormat="1">
      <c r="A265" s="15"/>
      <c r="B265" s="204"/>
      <c r="C265" s="15"/>
      <c r="D265" s="184" t="s">
        <v>140</v>
      </c>
      <c r="E265" s="205" t="s">
        <v>1</v>
      </c>
      <c r="F265" s="206" t="s">
        <v>150</v>
      </c>
      <c r="G265" s="15"/>
      <c r="H265" s="207">
        <v>97.230000000000004</v>
      </c>
      <c r="I265" s="208"/>
      <c r="J265" s="15"/>
      <c r="K265" s="15"/>
      <c r="L265" s="204"/>
      <c r="M265" s="209"/>
      <c r="N265" s="210"/>
      <c r="O265" s="210"/>
      <c r="P265" s="210"/>
      <c r="Q265" s="210"/>
      <c r="R265" s="210"/>
      <c r="S265" s="210"/>
      <c r="T265" s="211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05" t="s">
        <v>140</v>
      </c>
      <c r="AU265" s="205" t="s">
        <v>87</v>
      </c>
      <c r="AV265" s="15" t="s">
        <v>138</v>
      </c>
      <c r="AW265" s="15" t="s">
        <v>31</v>
      </c>
      <c r="AX265" s="15" t="s">
        <v>85</v>
      </c>
      <c r="AY265" s="205" t="s">
        <v>128</v>
      </c>
    </row>
    <row r="266" s="2" customFormat="1" ht="24.15" customHeight="1">
      <c r="A266" s="37"/>
      <c r="B266" s="170"/>
      <c r="C266" s="212" t="s">
        <v>358</v>
      </c>
      <c r="D266" s="212" t="s">
        <v>151</v>
      </c>
      <c r="E266" s="213" t="s">
        <v>359</v>
      </c>
      <c r="F266" s="214" t="s">
        <v>360</v>
      </c>
      <c r="G266" s="215" t="s">
        <v>271</v>
      </c>
      <c r="H266" s="216">
        <v>97.230000000000004</v>
      </c>
      <c r="I266" s="217"/>
      <c r="J266" s="218">
        <f>ROUND(I266*H266,2)</f>
        <v>0</v>
      </c>
      <c r="K266" s="214" t="s">
        <v>137</v>
      </c>
      <c r="L266" s="219"/>
      <c r="M266" s="220" t="s">
        <v>1</v>
      </c>
      <c r="N266" s="221" t="s">
        <v>42</v>
      </c>
      <c r="O266" s="76"/>
      <c r="P266" s="180">
        <f>O266*H266</f>
        <v>0</v>
      </c>
      <c r="Q266" s="180">
        <v>0</v>
      </c>
      <c r="R266" s="180">
        <f>Q266*H266</f>
        <v>0</v>
      </c>
      <c r="S266" s="180">
        <v>0</v>
      </c>
      <c r="T266" s="18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2" t="s">
        <v>153</v>
      </c>
      <c r="AT266" s="182" t="s">
        <v>151</v>
      </c>
      <c r="AU266" s="182" t="s">
        <v>87</v>
      </c>
      <c r="AY266" s="18" t="s">
        <v>128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8" t="s">
        <v>85</v>
      </c>
      <c r="BK266" s="183">
        <f>ROUND(I266*H266,2)</f>
        <v>0</v>
      </c>
      <c r="BL266" s="18" t="s">
        <v>138</v>
      </c>
      <c r="BM266" s="182" t="s">
        <v>361</v>
      </c>
    </row>
    <row r="267" s="2" customFormat="1">
      <c r="A267" s="37"/>
      <c r="B267" s="38"/>
      <c r="C267" s="37"/>
      <c r="D267" s="184" t="s">
        <v>139</v>
      </c>
      <c r="E267" s="37"/>
      <c r="F267" s="185" t="s">
        <v>360</v>
      </c>
      <c r="G267" s="37"/>
      <c r="H267" s="37"/>
      <c r="I267" s="186"/>
      <c r="J267" s="37"/>
      <c r="K267" s="37"/>
      <c r="L267" s="38"/>
      <c r="M267" s="187"/>
      <c r="N267" s="188"/>
      <c r="O267" s="76"/>
      <c r="P267" s="76"/>
      <c r="Q267" s="76"/>
      <c r="R267" s="76"/>
      <c r="S267" s="76"/>
      <c r="T267" s="7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8" t="s">
        <v>139</v>
      </c>
      <c r="AU267" s="18" t="s">
        <v>87</v>
      </c>
    </row>
    <row r="268" s="14" customFormat="1">
      <c r="A268" s="14"/>
      <c r="B268" s="196"/>
      <c r="C268" s="14"/>
      <c r="D268" s="184" t="s">
        <v>140</v>
      </c>
      <c r="E268" s="197" t="s">
        <v>1</v>
      </c>
      <c r="F268" s="198" t="s">
        <v>357</v>
      </c>
      <c r="G268" s="14"/>
      <c r="H268" s="199">
        <v>97.230000000000004</v>
      </c>
      <c r="I268" s="200"/>
      <c r="J268" s="14"/>
      <c r="K268" s="14"/>
      <c r="L268" s="196"/>
      <c r="M268" s="201"/>
      <c r="N268" s="202"/>
      <c r="O268" s="202"/>
      <c r="P268" s="202"/>
      <c r="Q268" s="202"/>
      <c r="R268" s="202"/>
      <c r="S268" s="202"/>
      <c r="T268" s="20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7" t="s">
        <v>140</v>
      </c>
      <c r="AU268" s="197" t="s">
        <v>87</v>
      </c>
      <c r="AV268" s="14" t="s">
        <v>87</v>
      </c>
      <c r="AW268" s="14" t="s">
        <v>31</v>
      </c>
      <c r="AX268" s="14" t="s">
        <v>77</v>
      </c>
      <c r="AY268" s="197" t="s">
        <v>128</v>
      </c>
    </row>
    <row r="269" s="15" customFormat="1">
      <c r="A269" s="15"/>
      <c r="B269" s="204"/>
      <c r="C269" s="15"/>
      <c r="D269" s="184" t="s">
        <v>140</v>
      </c>
      <c r="E269" s="205" t="s">
        <v>1</v>
      </c>
      <c r="F269" s="206" t="s">
        <v>150</v>
      </c>
      <c r="G269" s="15"/>
      <c r="H269" s="207">
        <v>97.230000000000004</v>
      </c>
      <c r="I269" s="208"/>
      <c r="J269" s="15"/>
      <c r="K269" s="15"/>
      <c r="L269" s="204"/>
      <c r="M269" s="209"/>
      <c r="N269" s="210"/>
      <c r="O269" s="210"/>
      <c r="P269" s="210"/>
      <c r="Q269" s="210"/>
      <c r="R269" s="210"/>
      <c r="S269" s="210"/>
      <c r="T269" s="211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05" t="s">
        <v>140</v>
      </c>
      <c r="AU269" s="205" t="s">
        <v>87</v>
      </c>
      <c r="AV269" s="15" t="s">
        <v>138</v>
      </c>
      <c r="AW269" s="15" t="s">
        <v>31</v>
      </c>
      <c r="AX269" s="15" t="s">
        <v>85</v>
      </c>
      <c r="AY269" s="205" t="s">
        <v>128</v>
      </c>
    </row>
    <row r="270" s="2" customFormat="1" ht="55.5" customHeight="1">
      <c r="A270" s="37"/>
      <c r="B270" s="170"/>
      <c r="C270" s="171" t="s">
        <v>309</v>
      </c>
      <c r="D270" s="171" t="s">
        <v>133</v>
      </c>
      <c r="E270" s="172" t="s">
        <v>362</v>
      </c>
      <c r="F270" s="173" t="s">
        <v>363</v>
      </c>
      <c r="G270" s="174" t="s">
        <v>187</v>
      </c>
      <c r="H270" s="175">
        <v>194.46000000000001</v>
      </c>
      <c r="I270" s="176"/>
      <c r="J270" s="177">
        <f>ROUND(I270*H270,2)</f>
        <v>0</v>
      </c>
      <c r="K270" s="173" t="s">
        <v>137</v>
      </c>
      <c r="L270" s="38"/>
      <c r="M270" s="178" t="s">
        <v>1</v>
      </c>
      <c r="N270" s="179" t="s">
        <v>42</v>
      </c>
      <c r="O270" s="76"/>
      <c r="P270" s="180">
        <f>O270*H270</f>
        <v>0</v>
      </c>
      <c r="Q270" s="180">
        <v>0</v>
      </c>
      <c r="R270" s="180">
        <f>Q270*H270</f>
        <v>0</v>
      </c>
      <c r="S270" s="180">
        <v>0</v>
      </c>
      <c r="T270" s="18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2" t="s">
        <v>138</v>
      </c>
      <c r="AT270" s="182" t="s">
        <v>133</v>
      </c>
      <c r="AU270" s="182" t="s">
        <v>87</v>
      </c>
      <c r="AY270" s="18" t="s">
        <v>128</v>
      </c>
      <c r="BE270" s="183">
        <f>IF(N270="základní",J270,0)</f>
        <v>0</v>
      </c>
      <c r="BF270" s="183">
        <f>IF(N270="snížená",J270,0)</f>
        <v>0</v>
      </c>
      <c r="BG270" s="183">
        <f>IF(N270="zákl. přenesená",J270,0)</f>
        <v>0</v>
      </c>
      <c r="BH270" s="183">
        <f>IF(N270="sníž. přenesená",J270,0)</f>
        <v>0</v>
      </c>
      <c r="BI270" s="183">
        <f>IF(N270="nulová",J270,0)</f>
        <v>0</v>
      </c>
      <c r="BJ270" s="18" t="s">
        <v>85</v>
      </c>
      <c r="BK270" s="183">
        <f>ROUND(I270*H270,2)</f>
        <v>0</v>
      </c>
      <c r="BL270" s="18" t="s">
        <v>138</v>
      </c>
      <c r="BM270" s="182" t="s">
        <v>364</v>
      </c>
    </row>
    <row r="271" s="2" customFormat="1">
      <c r="A271" s="37"/>
      <c r="B271" s="38"/>
      <c r="C271" s="37"/>
      <c r="D271" s="184" t="s">
        <v>139</v>
      </c>
      <c r="E271" s="37"/>
      <c r="F271" s="185" t="s">
        <v>363</v>
      </c>
      <c r="G271" s="37"/>
      <c r="H271" s="37"/>
      <c r="I271" s="186"/>
      <c r="J271" s="37"/>
      <c r="K271" s="37"/>
      <c r="L271" s="38"/>
      <c r="M271" s="187"/>
      <c r="N271" s="188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139</v>
      </c>
      <c r="AU271" s="18" t="s">
        <v>87</v>
      </c>
    </row>
    <row r="272" s="14" customFormat="1">
      <c r="A272" s="14"/>
      <c r="B272" s="196"/>
      <c r="C272" s="14"/>
      <c r="D272" s="184" t="s">
        <v>140</v>
      </c>
      <c r="E272" s="197" t="s">
        <v>1</v>
      </c>
      <c r="F272" s="198" t="s">
        <v>365</v>
      </c>
      <c r="G272" s="14"/>
      <c r="H272" s="199">
        <v>194.46000000000001</v>
      </c>
      <c r="I272" s="200"/>
      <c r="J272" s="14"/>
      <c r="K272" s="14"/>
      <c r="L272" s="196"/>
      <c r="M272" s="201"/>
      <c r="N272" s="202"/>
      <c r="O272" s="202"/>
      <c r="P272" s="202"/>
      <c r="Q272" s="202"/>
      <c r="R272" s="202"/>
      <c r="S272" s="202"/>
      <c r="T272" s="20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7" t="s">
        <v>140</v>
      </c>
      <c r="AU272" s="197" t="s">
        <v>87</v>
      </c>
      <c r="AV272" s="14" t="s">
        <v>87</v>
      </c>
      <c r="AW272" s="14" t="s">
        <v>31</v>
      </c>
      <c r="AX272" s="14" t="s">
        <v>77</v>
      </c>
      <c r="AY272" s="197" t="s">
        <v>128</v>
      </c>
    </row>
    <row r="273" s="15" customFormat="1">
      <c r="A273" s="15"/>
      <c r="B273" s="204"/>
      <c r="C273" s="15"/>
      <c r="D273" s="184" t="s">
        <v>140</v>
      </c>
      <c r="E273" s="205" t="s">
        <v>1</v>
      </c>
      <c r="F273" s="206" t="s">
        <v>150</v>
      </c>
      <c r="G273" s="15"/>
      <c r="H273" s="207">
        <v>194.46000000000001</v>
      </c>
      <c r="I273" s="208"/>
      <c r="J273" s="15"/>
      <c r="K273" s="15"/>
      <c r="L273" s="204"/>
      <c r="M273" s="209"/>
      <c r="N273" s="210"/>
      <c r="O273" s="210"/>
      <c r="P273" s="210"/>
      <c r="Q273" s="210"/>
      <c r="R273" s="210"/>
      <c r="S273" s="210"/>
      <c r="T273" s="211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05" t="s">
        <v>140</v>
      </c>
      <c r="AU273" s="205" t="s">
        <v>87</v>
      </c>
      <c r="AV273" s="15" t="s">
        <v>138</v>
      </c>
      <c r="AW273" s="15" t="s">
        <v>31</v>
      </c>
      <c r="AX273" s="15" t="s">
        <v>85</v>
      </c>
      <c r="AY273" s="205" t="s">
        <v>128</v>
      </c>
    </row>
    <row r="274" s="12" customFormat="1" ht="22.8" customHeight="1">
      <c r="A274" s="12"/>
      <c r="B274" s="157"/>
      <c r="C274" s="12"/>
      <c r="D274" s="158" t="s">
        <v>76</v>
      </c>
      <c r="E274" s="168" t="s">
        <v>158</v>
      </c>
      <c r="F274" s="168" t="s">
        <v>366</v>
      </c>
      <c r="G274" s="12"/>
      <c r="H274" s="12"/>
      <c r="I274" s="160"/>
      <c r="J274" s="169">
        <f>BK274</f>
        <v>0</v>
      </c>
      <c r="K274" s="12"/>
      <c r="L274" s="157"/>
      <c r="M274" s="162"/>
      <c r="N274" s="163"/>
      <c r="O274" s="163"/>
      <c r="P274" s="164">
        <v>0</v>
      </c>
      <c r="Q274" s="163"/>
      <c r="R274" s="164">
        <v>0</v>
      </c>
      <c r="S274" s="163"/>
      <c r="T274" s="165"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58" t="s">
        <v>85</v>
      </c>
      <c r="AT274" s="166" t="s">
        <v>76</v>
      </c>
      <c r="AU274" s="166" t="s">
        <v>85</v>
      </c>
      <c r="AY274" s="158" t="s">
        <v>128</v>
      </c>
      <c r="BK274" s="167">
        <v>0</v>
      </c>
    </row>
    <row r="275" s="12" customFormat="1" ht="22.8" customHeight="1">
      <c r="A275" s="12"/>
      <c r="B275" s="157"/>
      <c r="C275" s="12"/>
      <c r="D275" s="158" t="s">
        <v>76</v>
      </c>
      <c r="E275" s="168" t="s">
        <v>367</v>
      </c>
      <c r="F275" s="168" t="s">
        <v>368</v>
      </c>
      <c r="G275" s="12"/>
      <c r="H275" s="12"/>
      <c r="I275" s="160"/>
      <c r="J275" s="169">
        <f>BK275</f>
        <v>0</v>
      </c>
      <c r="K275" s="12"/>
      <c r="L275" s="157"/>
      <c r="M275" s="162"/>
      <c r="N275" s="163"/>
      <c r="O275" s="163"/>
      <c r="P275" s="164">
        <f>SUM(P276:P319)</f>
        <v>0</v>
      </c>
      <c r="Q275" s="163"/>
      <c r="R275" s="164">
        <f>SUM(R276:R319)</f>
        <v>0</v>
      </c>
      <c r="S275" s="163"/>
      <c r="T275" s="165">
        <f>SUM(T276:T319)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58" t="s">
        <v>85</v>
      </c>
      <c r="AT275" s="166" t="s">
        <v>76</v>
      </c>
      <c r="AU275" s="166" t="s">
        <v>85</v>
      </c>
      <c r="AY275" s="158" t="s">
        <v>128</v>
      </c>
      <c r="BK275" s="167">
        <f>SUM(BK276:BK319)</f>
        <v>0</v>
      </c>
    </row>
    <row r="276" s="2" customFormat="1" ht="37.8" customHeight="1">
      <c r="A276" s="37"/>
      <c r="B276" s="170"/>
      <c r="C276" s="171" t="s">
        <v>369</v>
      </c>
      <c r="D276" s="171" t="s">
        <v>133</v>
      </c>
      <c r="E276" s="172" t="s">
        <v>370</v>
      </c>
      <c r="F276" s="173" t="s">
        <v>371</v>
      </c>
      <c r="G276" s="174" t="s">
        <v>271</v>
      </c>
      <c r="H276" s="175">
        <v>1007.16</v>
      </c>
      <c r="I276" s="176"/>
      <c r="J276" s="177">
        <f>ROUND(I276*H276,2)</f>
        <v>0</v>
      </c>
      <c r="K276" s="173" t="s">
        <v>372</v>
      </c>
      <c r="L276" s="38"/>
      <c r="M276" s="178" t="s">
        <v>1</v>
      </c>
      <c r="N276" s="179" t="s">
        <v>42</v>
      </c>
      <c r="O276" s="76"/>
      <c r="P276" s="180">
        <f>O276*H276</f>
        <v>0</v>
      </c>
      <c r="Q276" s="180">
        <v>0</v>
      </c>
      <c r="R276" s="180">
        <f>Q276*H276</f>
        <v>0</v>
      </c>
      <c r="S276" s="180">
        <v>0</v>
      </c>
      <c r="T276" s="18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2" t="s">
        <v>138</v>
      </c>
      <c r="AT276" s="182" t="s">
        <v>133</v>
      </c>
      <c r="AU276" s="182" t="s">
        <v>87</v>
      </c>
      <c r="AY276" s="18" t="s">
        <v>128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8" t="s">
        <v>85</v>
      </c>
      <c r="BK276" s="183">
        <f>ROUND(I276*H276,2)</f>
        <v>0</v>
      </c>
      <c r="BL276" s="18" t="s">
        <v>138</v>
      </c>
      <c r="BM276" s="182" t="s">
        <v>373</v>
      </c>
    </row>
    <row r="277" s="2" customFormat="1">
      <c r="A277" s="37"/>
      <c r="B277" s="38"/>
      <c r="C277" s="37"/>
      <c r="D277" s="184" t="s">
        <v>139</v>
      </c>
      <c r="E277" s="37"/>
      <c r="F277" s="185" t="s">
        <v>371</v>
      </c>
      <c r="G277" s="37"/>
      <c r="H277" s="37"/>
      <c r="I277" s="186"/>
      <c r="J277" s="37"/>
      <c r="K277" s="37"/>
      <c r="L277" s="38"/>
      <c r="M277" s="187"/>
      <c r="N277" s="188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139</v>
      </c>
      <c r="AU277" s="18" t="s">
        <v>87</v>
      </c>
    </row>
    <row r="278" s="13" customFormat="1">
      <c r="A278" s="13"/>
      <c r="B278" s="189"/>
      <c r="C278" s="13"/>
      <c r="D278" s="184" t="s">
        <v>140</v>
      </c>
      <c r="E278" s="190" t="s">
        <v>1</v>
      </c>
      <c r="F278" s="191" t="s">
        <v>304</v>
      </c>
      <c r="G278" s="13"/>
      <c r="H278" s="190" t="s">
        <v>1</v>
      </c>
      <c r="I278" s="192"/>
      <c r="J278" s="13"/>
      <c r="K278" s="13"/>
      <c r="L278" s="189"/>
      <c r="M278" s="193"/>
      <c r="N278" s="194"/>
      <c r="O278" s="194"/>
      <c r="P278" s="194"/>
      <c r="Q278" s="194"/>
      <c r="R278" s="194"/>
      <c r="S278" s="194"/>
      <c r="T278" s="19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0" t="s">
        <v>140</v>
      </c>
      <c r="AU278" s="190" t="s">
        <v>87</v>
      </c>
      <c r="AV278" s="13" t="s">
        <v>85</v>
      </c>
      <c r="AW278" s="13" t="s">
        <v>31</v>
      </c>
      <c r="AX278" s="13" t="s">
        <v>77</v>
      </c>
      <c r="AY278" s="190" t="s">
        <v>128</v>
      </c>
    </row>
    <row r="279" s="13" customFormat="1">
      <c r="A279" s="13"/>
      <c r="B279" s="189"/>
      <c r="C279" s="13"/>
      <c r="D279" s="184" t="s">
        <v>140</v>
      </c>
      <c r="E279" s="190" t="s">
        <v>1</v>
      </c>
      <c r="F279" s="191" t="s">
        <v>305</v>
      </c>
      <c r="G279" s="13"/>
      <c r="H279" s="190" t="s">
        <v>1</v>
      </c>
      <c r="I279" s="192"/>
      <c r="J279" s="13"/>
      <c r="K279" s="13"/>
      <c r="L279" s="189"/>
      <c r="M279" s="193"/>
      <c r="N279" s="194"/>
      <c r="O279" s="194"/>
      <c r="P279" s="194"/>
      <c r="Q279" s="194"/>
      <c r="R279" s="194"/>
      <c r="S279" s="194"/>
      <c r="T279" s="19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0" t="s">
        <v>140</v>
      </c>
      <c r="AU279" s="190" t="s">
        <v>87</v>
      </c>
      <c r="AV279" s="13" t="s">
        <v>85</v>
      </c>
      <c r="AW279" s="13" t="s">
        <v>31</v>
      </c>
      <c r="AX279" s="13" t="s">
        <v>77</v>
      </c>
      <c r="AY279" s="190" t="s">
        <v>128</v>
      </c>
    </row>
    <row r="280" s="14" customFormat="1">
      <c r="A280" s="14"/>
      <c r="B280" s="196"/>
      <c r="C280" s="14"/>
      <c r="D280" s="184" t="s">
        <v>140</v>
      </c>
      <c r="E280" s="197" t="s">
        <v>1</v>
      </c>
      <c r="F280" s="198" t="s">
        <v>374</v>
      </c>
      <c r="G280" s="14"/>
      <c r="H280" s="199">
        <v>1007.16</v>
      </c>
      <c r="I280" s="200"/>
      <c r="J280" s="14"/>
      <c r="K280" s="14"/>
      <c r="L280" s="196"/>
      <c r="M280" s="201"/>
      <c r="N280" s="202"/>
      <c r="O280" s="202"/>
      <c r="P280" s="202"/>
      <c r="Q280" s="202"/>
      <c r="R280" s="202"/>
      <c r="S280" s="202"/>
      <c r="T280" s="20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7" t="s">
        <v>140</v>
      </c>
      <c r="AU280" s="197" t="s">
        <v>87</v>
      </c>
      <c r="AV280" s="14" t="s">
        <v>87</v>
      </c>
      <c r="AW280" s="14" t="s">
        <v>31</v>
      </c>
      <c r="AX280" s="14" t="s">
        <v>77</v>
      </c>
      <c r="AY280" s="197" t="s">
        <v>128</v>
      </c>
    </row>
    <row r="281" s="15" customFormat="1">
      <c r="A281" s="15"/>
      <c r="B281" s="204"/>
      <c r="C281" s="15"/>
      <c r="D281" s="184" t="s">
        <v>140</v>
      </c>
      <c r="E281" s="205" t="s">
        <v>1</v>
      </c>
      <c r="F281" s="206" t="s">
        <v>150</v>
      </c>
      <c r="G281" s="15"/>
      <c r="H281" s="207">
        <v>1007.16</v>
      </c>
      <c r="I281" s="208"/>
      <c r="J281" s="15"/>
      <c r="K281" s="15"/>
      <c r="L281" s="204"/>
      <c r="M281" s="209"/>
      <c r="N281" s="210"/>
      <c r="O281" s="210"/>
      <c r="P281" s="210"/>
      <c r="Q281" s="210"/>
      <c r="R281" s="210"/>
      <c r="S281" s="210"/>
      <c r="T281" s="21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05" t="s">
        <v>140</v>
      </c>
      <c r="AU281" s="205" t="s">
        <v>87</v>
      </c>
      <c r="AV281" s="15" t="s">
        <v>138</v>
      </c>
      <c r="AW281" s="15" t="s">
        <v>31</v>
      </c>
      <c r="AX281" s="15" t="s">
        <v>85</v>
      </c>
      <c r="AY281" s="205" t="s">
        <v>128</v>
      </c>
    </row>
    <row r="282" s="2" customFormat="1" ht="33" customHeight="1">
      <c r="A282" s="37"/>
      <c r="B282" s="170"/>
      <c r="C282" s="171" t="s">
        <v>313</v>
      </c>
      <c r="D282" s="171" t="s">
        <v>133</v>
      </c>
      <c r="E282" s="172" t="s">
        <v>375</v>
      </c>
      <c r="F282" s="173" t="s">
        <v>376</v>
      </c>
      <c r="G282" s="174" t="s">
        <v>271</v>
      </c>
      <c r="H282" s="175">
        <v>528.84299999999996</v>
      </c>
      <c r="I282" s="176"/>
      <c r="J282" s="177">
        <f>ROUND(I282*H282,2)</f>
        <v>0</v>
      </c>
      <c r="K282" s="173" t="s">
        <v>137</v>
      </c>
      <c r="L282" s="38"/>
      <c r="M282" s="178" t="s">
        <v>1</v>
      </c>
      <c r="N282" s="179" t="s">
        <v>42</v>
      </c>
      <c r="O282" s="76"/>
      <c r="P282" s="180">
        <f>O282*H282</f>
        <v>0</v>
      </c>
      <c r="Q282" s="180">
        <v>0</v>
      </c>
      <c r="R282" s="180">
        <f>Q282*H282</f>
        <v>0</v>
      </c>
      <c r="S282" s="180">
        <v>0</v>
      </c>
      <c r="T282" s="18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2" t="s">
        <v>138</v>
      </c>
      <c r="AT282" s="182" t="s">
        <v>133</v>
      </c>
      <c r="AU282" s="182" t="s">
        <v>87</v>
      </c>
      <c r="AY282" s="18" t="s">
        <v>128</v>
      </c>
      <c r="BE282" s="183">
        <f>IF(N282="základní",J282,0)</f>
        <v>0</v>
      </c>
      <c r="BF282" s="183">
        <f>IF(N282="snížená",J282,0)</f>
        <v>0</v>
      </c>
      <c r="BG282" s="183">
        <f>IF(N282="zákl. přenesená",J282,0)</f>
        <v>0</v>
      </c>
      <c r="BH282" s="183">
        <f>IF(N282="sníž. přenesená",J282,0)</f>
        <v>0</v>
      </c>
      <c r="BI282" s="183">
        <f>IF(N282="nulová",J282,0)</f>
        <v>0</v>
      </c>
      <c r="BJ282" s="18" t="s">
        <v>85</v>
      </c>
      <c r="BK282" s="183">
        <f>ROUND(I282*H282,2)</f>
        <v>0</v>
      </c>
      <c r="BL282" s="18" t="s">
        <v>138</v>
      </c>
      <c r="BM282" s="182" t="s">
        <v>377</v>
      </c>
    </row>
    <row r="283" s="2" customFormat="1">
      <c r="A283" s="37"/>
      <c r="B283" s="38"/>
      <c r="C283" s="37"/>
      <c r="D283" s="184" t="s">
        <v>139</v>
      </c>
      <c r="E283" s="37"/>
      <c r="F283" s="185" t="s">
        <v>376</v>
      </c>
      <c r="G283" s="37"/>
      <c r="H283" s="37"/>
      <c r="I283" s="186"/>
      <c r="J283" s="37"/>
      <c r="K283" s="37"/>
      <c r="L283" s="38"/>
      <c r="M283" s="187"/>
      <c r="N283" s="188"/>
      <c r="O283" s="76"/>
      <c r="P283" s="76"/>
      <c r="Q283" s="76"/>
      <c r="R283" s="76"/>
      <c r="S283" s="76"/>
      <c r="T283" s="7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8" t="s">
        <v>139</v>
      </c>
      <c r="AU283" s="18" t="s">
        <v>87</v>
      </c>
    </row>
    <row r="284" s="13" customFormat="1">
      <c r="A284" s="13"/>
      <c r="B284" s="189"/>
      <c r="C284" s="13"/>
      <c r="D284" s="184" t="s">
        <v>140</v>
      </c>
      <c r="E284" s="190" t="s">
        <v>1</v>
      </c>
      <c r="F284" s="191" t="s">
        <v>92</v>
      </c>
      <c r="G284" s="13"/>
      <c r="H284" s="190" t="s">
        <v>1</v>
      </c>
      <c r="I284" s="192"/>
      <c r="J284" s="13"/>
      <c r="K284" s="13"/>
      <c r="L284" s="189"/>
      <c r="M284" s="193"/>
      <c r="N284" s="194"/>
      <c r="O284" s="194"/>
      <c r="P284" s="194"/>
      <c r="Q284" s="194"/>
      <c r="R284" s="194"/>
      <c r="S284" s="194"/>
      <c r="T284" s="19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0" t="s">
        <v>140</v>
      </c>
      <c r="AU284" s="190" t="s">
        <v>87</v>
      </c>
      <c r="AV284" s="13" t="s">
        <v>85</v>
      </c>
      <c r="AW284" s="13" t="s">
        <v>31</v>
      </c>
      <c r="AX284" s="13" t="s">
        <v>77</v>
      </c>
      <c r="AY284" s="190" t="s">
        <v>128</v>
      </c>
    </row>
    <row r="285" s="13" customFormat="1">
      <c r="A285" s="13"/>
      <c r="B285" s="189"/>
      <c r="C285" s="13"/>
      <c r="D285" s="184" t="s">
        <v>140</v>
      </c>
      <c r="E285" s="190" t="s">
        <v>1</v>
      </c>
      <c r="F285" s="191" t="s">
        <v>378</v>
      </c>
      <c r="G285" s="13"/>
      <c r="H285" s="190" t="s">
        <v>1</v>
      </c>
      <c r="I285" s="192"/>
      <c r="J285" s="13"/>
      <c r="K285" s="13"/>
      <c r="L285" s="189"/>
      <c r="M285" s="193"/>
      <c r="N285" s="194"/>
      <c r="O285" s="194"/>
      <c r="P285" s="194"/>
      <c r="Q285" s="194"/>
      <c r="R285" s="194"/>
      <c r="S285" s="194"/>
      <c r="T285" s="19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0" t="s">
        <v>140</v>
      </c>
      <c r="AU285" s="190" t="s">
        <v>87</v>
      </c>
      <c r="AV285" s="13" t="s">
        <v>85</v>
      </c>
      <c r="AW285" s="13" t="s">
        <v>31</v>
      </c>
      <c r="AX285" s="13" t="s">
        <v>77</v>
      </c>
      <c r="AY285" s="190" t="s">
        <v>128</v>
      </c>
    </row>
    <row r="286" s="14" customFormat="1">
      <c r="A286" s="14"/>
      <c r="B286" s="196"/>
      <c r="C286" s="14"/>
      <c r="D286" s="184" t="s">
        <v>140</v>
      </c>
      <c r="E286" s="197" t="s">
        <v>1</v>
      </c>
      <c r="F286" s="198" t="s">
        <v>318</v>
      </c>
      <c r="G286" s="14"/>
      <c r="H286" s="199">
        <v>503.57999999999998</v>
      </c>
      <c r="I286" s="200"/>
      <c r="J286" s="14"/>
      <c r="K286" s="14"/>
      <c r="L286" s="196"/>
      <c r="M286" s="201"/>
      <c r="N286" s="202"/>
      <c r="O286" s="202"/>
      <c r="P286" s="202"/>
      <c r="Q286" s="202"/>
      <c r="R286" s="202"/>
      <c r="S286" s="202"/>
      <c r="T286" s="20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7" t="s">
        <v>140</v>
      </c>
      <c r="AU286" s="197" t="s">
        <v>87</v>
      </c>
      <c r="AV286" s="14" t="s">
        <v>87</v>
      </c>
      <c r="AW286" s="14" t="s">
        <v>31</v>
      </c>
      <c r="AX286" s="14" t="s">
        <v>77</v>
      </c>
      <c r="AY286" s="197" t="s">
        <v>128</v>
      </c>
    </row>
    <row r="287" s="13" customFormat="1">
      <c r="A287" s="13"/>
      <c r="B287" s="189"/>
      <c r="C287" s="13"/>
      <c r="D287" s="184" t="s">
        <v>140</v>
      </c>
      <c r="E287" s="190" t="s">
        <v>1</v>
      </c>
      <c r="F287" s="191" t="s">
        <v>379</v>
      </c>
      <c r="G287" s="13"/>
      <c r="H287" s="190" t="s">
        <v>1</v>
      </c>
      <c r="I287" s="192"/>
      <c r="J287" s="13"/>
      <c r="K287" s="13"/>
      <c r="L287" s="189"/>
      <c r="M287" s="193"/>
      <c r="N287" s="194"/>
      <c r="O287" s="194"/>
      <c r="P287" s="194"/>
      <c r="Q287" s="194"/>
      <c r="R287" s="194"/>
      <c r="S287" s="194"/>
      <c r="T287" s="19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0" t="s">
        <v>140</v>
      </c>
      <c r="AU287" s="190" t="s">
        <v>87</v>
      </c>
      <c r="AV287" s="13" t="s">
        <v>85</v>
      </c>
      <c r="AW287" s="13" t="s">
        <v>31</v>
      </c>
      <c r="AX287" s="13" t="s">
        <v>77</v>
      </c>
      <c r="AY287" s="190" t="s">
        <v>128</v>
      </c>
    </row>
    <row r="288" s="14" customFormat="1">
      <c r="A288" s="14"/>
      <c r="B288" s="196"/>
      <c r="C288" s="14"/>
      <c r="D288" s="184" t="s">
        <v>140</v>
      </c>
      <c r="E288" s="197" t="s">
        <v>1</v>
      </c>
      <c r="F288" s="198" t="s">
        <v>380</v>
      </c>
      <c r="G288" s="14"/>
      <c r="H288" s="199">
        <v>25.263000000000002</v>
      </c>
      <c r="I288" s="200"/>
      <c r="J288" s="14"/>
      <c r="K288" s="14"/>
      <c r="L288" s="196"/>
      <c r="M288" s="201"/>
      <c r="N288" s="202"/>
      <c r="O288" s="202"/>
      <c r="P288" s="202"/>
      <c r="Q288" s="202"/>
      <c r="R288" s="202"/>
      <c r="S288" s="202"/>
      <c r="T288" s="20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7" t="s">
        <v>140</v>
      </c>
      <c r="AU288" s="197" t="s">
        <v>87</v>
      </c>
      <c r="AV288" s="14" t="s">
        <v>87</v>
      </c>
      <c r="AW288" s="14" t="s">
        <v>31</v>
      </c>
      <c r="AX288" s="14" t="s">
        <v>77</v>
      </c>
      <c r="AY288" s="197" t="s">
        <v>128</v>
      </c>
    </row>
    <row r="289" s="15" customFormat="1">
      <c r="A289" s="15"/>
      <c r="B289" s="204"/>
      <c r="C289" s="15"/>
      <c r="D289" s="184" t="s">
        <v>140</v>
      </c>
      <c r="E289" s="205" t="s">
        <v>1</v>
      </c>
      <c r="F289" s="206" t="s">
        <v>150</v>
      </c>
      <c r="G289" s="15"/>
      <c r="H289" s="207">
        <v>528.84299999999996</v>
      </c>
      <c r="I289" s="208"/>
      <c r="J289" s="15"/>
      <c r="K289" s="15"/>
      <c r="L289" s="204"/>
      <c r="M289" s="209"/>
      <c r="N289" s="210"/>
      <c r="O289" s="210"/>
      <c r="P289" s="210"/>
      <c r="Q289" s="210"/>
      <c r="R289" s="210"/>
      <c r="S289" s="210"/>
      <c r="T289" s="21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05" t="s">
        <v>140</v>
      </c>
      <c r="AU289" s="205" t="s">
        <v>87</v>
      </c>
      <c r="AV289" s="15" t="s">
        <v>138</v>
      </c>
      <c r="AW289" s="15" t="s">
        <v>31</v>
      </c>
      <c r="AX289" s="15" t="s">
        <v>85</v>
      </c>
      <c r="AY289" s="205" t="s">
        <v>128</v>
      </c>
    </row>
    <row r="290" s="2" customFormat="1" ht="37.8" customHeight="1">
      <c r="A290" s="37"/>
      <c r="B290" s="170"/>
      <c r="C290" s="171" t="s">
        <v>381</v>
      </c>
      <c r="D290" s="171" t="s">
        <v>133</v>
      </c>
      <c r="E290" s="172" t="s">
        <v>382</v>
      </c>
      <c r="F290" s="173" t="s">
        <v>383</v>
      </c>
      <c r="G290" s="174" t="s">
        <v>271</v>
      </c>
      <c r="H290" s="175">
        <v>491.58999999999998</v>
      </c>
      <c r="I290" s="176"/>
      <c r="J290" s="177">
        <f>ROUND(I290*H290,2)</f>
        <v>0</v>
      </c>
      <c r="K290" s="173" t="s">
        <v>137</v>
      </c>
      <c r="L290" s="38"/>
      <c r="M290" s="178" t="s">
        <v>1</v>
      </c>
      <c r="N290" s="179" t="s">
        <v>42</v>
      </c>
      <c r="O290" s="76"/>
      <c r="P290" s="180">
        <f>O290*H290</f>
        <v>0</v>
      </c>
      <c r="Q290" s="180">
        <v>0</v>
      </c>
      <c r="R290" s="180">
        <f>Q290*H290</f>
        <v>0</v>
      </c>
      <c r="S290" s="180">
        <v>0</v>
      </c>
      <c r="T290" s="18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2" t="s">
        <v>138</v>
      </c>
      <c r="AT290" s="182" t="s">
        <v>133</v>
      </c>
      <c r="AU290" s="182" t="s">
        <v>87</v>
      </c>
      <c r="AY290" s="18" t="s">
        <v>128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8" t="s">
        <v>85</v>
      </c>
      <c r="BK290" s="183">
        <f>ROUND(I290*H290,2)</f>
        <v>0</v>
      </c>
      <c r="BL290" s="18" t="s">
        <v>138</v>
      </c>
      <c r="BM290" s="182" t="s">
        <v>384</v>
      </c>
    </row>
    <row r="291" s="2" customFormat="1">
      <c r="A291" s="37"/>
      <c r="B291" s="38"/>
      <c r="C291" s="37"/>
      <c r="D291" s="184" t="s">
        <v>139</v>
      </c>
      <c r="E291" s="37"/>
      <c r="F291" s="185" t="s">
        <v>383</v>
      </c>
      <c r="G291" s="37"/>
      <c r="H291" s="37"/>
      <c r="I291" s="186"/>
      <c r="J291" s="37"/>
      <c r="K291" s="37"/>
      <c r="L291" s="38"/>
      <c r="M291" s="187"/>
      <c r="N291" s="188"/>
      <c r="O291" s="76"/>
      <c r="P291" s="76"/>
      <c r="Q291" s="76"/>
      <c r="R291" s="76"/>
      <c r="S291" s="76"/>
      <c r="T291" s="7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8" t="s">
        <v>139</v>
      </c>
      <c r="AU291" s="18" t="s">
        <v>87</v>
      </c>
    </row>
    <row r="292" s="13" customFormat="1">
      <c r="A292" s="13"/>
      <c r="B292" s="189"/>
      <c r="C292" s="13"/>
      <c r="D292" s="184" t="s">
        <v>140</v>
      </c>
      <c r="E292" s="190" t="s">
        <v>1</v>
      </c>
      <c r="F292" s="191" t="s">
        <v>385</v>
      </c>
      <c r="G292" s="13"/>
      <c r="H292" s="190" t="s">
        <v>1</v>
      </c>
      <c r="I292" s="192"/>
      <c r="J292" s="13"/>
      <c r="K292" s="13"/>
      <c r="L292" s="189"/>
      <c r="M292" s="193"/>
      <c r="N292" s="194"/>
      <c r="O292" s="194"/>
      <c r="P292" s="194"/>
      <c r="Q292" s="194"/>
      <c r="R292" s="194"/>
      <c r="S292" s="194"/>
      <c r="T292" s="19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0" t="s">
        <v>140</v>
      </c>
      <c r="AU292" s="190" t="s">
        <v>87</v>
      </c>
      <c r="AV292" s="13" t="s">
        <v>85</v>
      </c>
      <c r="AW292" s="13" t="s">
        <v>31</v>
      </c>
      <c r="AX292" s="13" t="s">
        <v>77</v>
      </c>
      <c r="AY292" s="190" t="s">
        <v>128</v>
      </c>
    </row>
    <row r="293" s="14" customFormat="1">
      <c r="A293" s="14"/>
      <c r="B293" s="196"/>
      <c r="C293" s="14"/>
      <c r="D293" s="184" t="s">
        <v>140</v>
      </c>
      <c r="E293" s="197" t="s">
        <v>1</v>
      </c>
      <c r="F293" s="198" t="s">
        <v>386</v>
      </c>
      <c r="G293" s="14"/>
      <c r="H293" s="199">
        <v>491.58999999999998</v>
      </c>
      <c r="I293" s="200"/>
      <c r="J293" s="14"/>
      <c r="K293" s="14"/>
      <c r="L293" s="196"/>
      <c r="M293" s="201"/>
      <c r="N293" s="202"/>
      <c r="O293" s="202"/>
      <c r="P293" s="202"/>
      <c r="Q293" s="202"/>
      <c r="R293" s="202"/>
      <c r="S293" s="202"/>
      <c r="T293" s="20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7" t="s">
        <v>140</v>
      </c>
      <c r="AU293" s="197" t="s">
        <v>87</v>
      </c>
      <c r="AV293" s="14" t="s">
        <v>87</v>
      </c>
      <c r="AW293" s="14" t="s">
        <v>31</v>
      </c>
      <c r="AX293" s="14" t="s">
        <v>77</v>
      </c>
      <c r="AY293" s="197" t="s">
        <v>128</v>
      </c>
    </row>
    <row r="294" s="15" customFormat="1">
      <c r="A294" s="15"/>
      <c r="B294" s="204"/>
      <c r="C294" s="15"/>
      <c r="D294" s="184" t="s">
        <v>140</v>
      </c>
      <c r="E294" s="205" t="s">
        <v>1</v>
      </c>
      <c r="F294" s="206" t="s">
        <v>150</v>
      </c>
      <c r="G294" s="15"/>
      <c r="H294" s="207">
        <v>491.58999999999998</v>
      </c>
      <c r="I294" s="208"/>
      <c r="J294" s="15"/>
      <c r="K294" s="15"/>
      <c r="L294" s="204"/>
      <c r="M294" s="209"/>
      <c r="N294" s="210"/>
      <c r="O294" s="210"/>
      <c r="P294" s="210"/>
      <c r="Q294" s="210"/>
      <c r="R294" s="210"/>
      <c r="S294" s="210"/>
      <c r="T294" s="211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05" t="s">
        <v>140</v>
      </c>
      <c r="AU294" s="205" t="s">
        <v>87</v>
      </c>
      <c r="AV294" s="15" t="s">
        <v>138</v>
      </c>
      <c r="AW294" s="15" t="s">
        <v>31</v>
      </c>
      <c r="AX294" s="15" t="s">
        <v>85</v>
      </c>
      <c r="AY294" s="205" t="s">
        <v>128</v>
      </c>
    </row>
    <row r="295" s="2" customFormat="1" ht="49.05" customHeight="1">
      <c r="A295" s="37"/>
      <c r="B295" s="170"/>
      <c r="C295" s="171" t="s">
        <v>231</v>
      </c>
      <c r="D295" s="171" t="s">
        <v>133</v>
      </c>
      <c r="E295" s="172" t="s">
        <v>387</v>
      </c>
      <c r="F295" s="173" t="s">
        <v>388</v>
      </c>
      <c r="G295" s="174" t="s">
        <v>271</v>
      </c>
      <c r="H295" s="175">
        <v>479.60000000000002</v>
      </c>
      <c r="I295" s="176"/>
      <c r="J295" s="177">
        <f>ROUND(I295*H295,2)</f>
        <v>0</v>
      </c>
      <c r="K295" s="173" t="s">
        <v>137</v>
      </c>
      <c r="L295" s="38"/>
      <c r="M295" s="178" t="s">
        <v>1</v>
      </c>
      <c r="N295" s="179" t="s">
        <v>42</v>
      </c>
      <c r="O295" s="76"/>
      <c r="P295" s="180">
        <f>O295*H295</f>
        <v>0</v>
      </c>
      <c r="Q295" s="180">
        <v>0</v>
      </c>
      <c r="R295" s="180">
        <f>Q295*H295</f>
        <v>0</v>
      </c>
      <c r="S295" s="180">
        <v>0</v>
      </c>
      <c r="T295" s="18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2" t="s">
        <v>138</v>
      </c>
      <c r="AT295" s="182" t="s">
        <v>133</v>
      </c>
      <c r="AU295" s="182" t="s">
        <v>87</v>
      </c>
      <c r="AY295" s="18" t="s">
        <v>128</v>
      </c>
      <c r="BE295" s="183">
        <f>IF(N295="základní",J295,0)</f>
        <v>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8" t="s">
        <v>85</v>
      </c>
      <c r="BK295" s="183">
        <f>ROUND(I295*H295,2)</f>
        <v>0</v>
      </c>
      <c r="BL295" s="18" t="s">
        <v>138</v>
      </c>
      <c r="BM295" s="182" t="s">
        <v>389</v>
      </c>
    </row>
    <row r="296" s="2" customFormat="1">
      <c r="A296" s="37"/>
      <c r="B296" s="38"/>
      <c r="C296" s="37"/>
      <c r="D296" s="184" t="s">
        <v>139</v>
      </c>
      <c r="E296" s="37"/>
      <c r="F296" s="185" t="s">
        <v>388</v>
      </c>
      <c r="G296" s="37"/>
      <c r="H296" s="37"/>
      <c r="I296" s="186"/>
      <c r="J296" s="37"/>
      <c r="K296" s="37"/>
      <c r="L296" s="38"/>
      <c r="M296" s="187"/>
      <c r="N296" s="188"/>
      <c r="O296" s="76"/>
      <c r="P296" s="76"/>
      <c r="Q296" s="76"/>
      <c r="R296" s="76"/>
      <c r="S296" s="76"/>
      <c r="T296" s="7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8" t="s">
        <v>139</v>
      </c>
      <c r="AU296" s="18" t="s">
        <v>87</v>
      </c>
    </row>
    <row r="297" s="13" customFormat="1">
      <c r="A297" s="13"/>
      <c r="B297" s="189"/>
      <c r="C297" s="13"/>
      <c r="D297" s="184" t="s">
        <v>140</v>
      </c>
      <c r="E297" s="190" t="s">
        <v>1</v>
      </c>
      <c r="F297" s="191" t="s">
        <v>390</v>
      </c>
      <c r="G297" s="13"/>
      <c r="H297" s="190" t="s">
        <v>1</v>
      </c>
      <c r="I297" s="192"/>
      <c r="J297" s="13"/>
      <c r="K297" s="13"/>
      <c r="L297" s="189"/>
      <c r="M297" s="193"/>
      <c r="N297" s="194"/>
      <c r="O297" s="194"/>
      <c r="P297" s="194"/>
      <c r="Q297" s="194"/>
      <c r="R297" s="194"/>
      <c r="S297" s="194"/>
      <c r="T297" s="19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0" t="s">
        <v>140</v>
      </c>
      <c r="AU297" s="190" t="s">
        <v>87</v>
      </c>
      <c r="AV297" s="13" t="s">
        <v>85</v>
      </c>
      <c r="AW297" s="13" t="s">
        <v>31</v>
      </c>
      <c r="AX297" s="13" t="s">
        <v>77</v>
      </c>
      <c r="AY297" s="190" t="s">
        <v>128</v>
      </c>
    </row>
    <row r="298" s="14" customFormat="1">
      <c r="A298" s="14"/>
      <c r="B298" s="196"/>
      <c r="C298" s="14"/>
      <c r="D298" s="184" t="s">
        <v>140</v>
      </c>
      <c r="E298" s="197" t="s">
        <v>1</v>
      </c>
      <c r="F298" s="198" t="s">
        <v>391</v>
      </c>
      <c r="G298" s="14"/>
      <c r="H298" s="199">
        <v>479.60000000000002</v>
      </c>
      <c r="I298" s="200"/>
      <c r="J298" s="14"/>
      <c r="K298" s="14"/>
      <c r="L298" s="196"/>
      <c r="M298" s="201"/>
      <c r="N298" s="202"/>
      <c r="O298" s="202"/>
      <c r="P298" s="202"/>
      <c r="Q298" s="202"/>
      <c r="R298" s="202"/>
      <c r="S298" s="202"/>
      <c r="T298" s="20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7" t="s">
        <v>140</v>
      </c>
      <c r="AU298" s="197" t="s">
        <v>87</v>
      </c>
      <c r="AV298" s="14" t="s">
        <v>87</v>
      </c>
      <c r="AW298" s="14" t="s">
        <v>31</v>
      </c>
      <c r="AX298" s="14" t="s">
        <v>77</v>
      </c>
      <c r="AY298" s="197" t="s">
        <v>128</v>
      </c>
    </row>
    <row r="299" s="15" customFormat="1">
      <c r="A299" s="15"/>
      <c r="B299" s="204"/>
      <c r="C299" s="15"/>
      <c r="D299" s="184" t="s">
        <v>140</v>
      </c>
      <c r="E299" s="205" t="s">
        <v>1</v>
      </c>
      <c r="F299" s="206" t="s">
        <v>150</v>
      </c>
      <c r="G299" s="15"/>
      <c r="H299" s="207">
        <v>479.60000000000002</v>
      </c>
      <c r="I299" s="208"/>
      <c r="J299" s="15"/>
      <c r="K299" s="15"/>
      <c r="L299" s="204"/>
      <c r="M299" s="209"/>
      <c r="N299" s="210"/>
      <c r="O299" s="210"/>
      <c r="P299" s="210"/>
      <c r="Q299" s="210"/>
      <c r="R299" s="210"/>
      <c r="S299" s="210"/>
      <c r="T299" s="21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05" t="s">
        <v>140</v>
      </c>
      <c r="AU299" s="205" t="s">
        <v>87</v>
      </c>
      <c r="AV299" s="15" t="s">
        <v>138</v>
      </c>
      <c r="AW299" s="15" t="s">
        <v>31</v>
      </c>
      <c r="AX299" s="15" t="s">
        <v>85</v>
      </c>
      <c r="AY299" s="205" t="s">
        <v>128</v>
      </c>
    </row>
    <row r="300" s="2" customFormat="1" ht="24.15" customHeight="1">
      <c r="A300" s="37"/>
      <c r="B300" s="170"/>
      <c r="C300" s="171" t="s">
        <v>392</v>
      </c>
      <c r="D300" s="171" t="s">
        <v>133</v>
      </c>
      <c r="E300" s="172" t="s">
        <v>393</v>
      </c>
      <c r="F300" s="173" t="s">
        <v>394</v>
      </c>
      <c r="G300" s="174" t="s">
        <v>271</v>
      </c>
      <c r="H300" s="175">
        <v>479.60000000000002</v>
      </c>
      <c r="I300" s="176"/>
      <c r="J300" s="177">
        <f>ROUND(I300*H300,2)</f>
        <v>0</v>
      </c>
      <c r="K300" s="173" t="s">
        <v>137</v>
      </c>
      <c r="L300" s="38"/>
      <c r="M300" s="178" t="s">
        <v>1</v>
      </c>
      <c r="N300" s="179" t="s">
        <v>42</v>
      </c>
      <c r="O300" s="76"/>
      <c r="P300" s="180">
        <f>O300*H300</f>
        <v>0</v>
      </c>
      <c r="Q300" s="180">
        <v>0</v>
      </c>
      <c r="R300" s="180">
        <f>Q300*H300</f>
        <v>0</v>
      </c>
      <c r="S300" s="180">
        <v>0</v>
      </c>
      <c r="T300" s="18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2" t="s">
        <v>138</v>
      </c>
      <c r="AT300" s="182" t="s">
        <v>133</v>
      </c>
      <c r="AU300" s="182" t="s">
        <v>87</v>
      </c>
      <c r="AY300" s="18" t="s">
        <v>128</v>
      </c>
      <c r="BE300" s="183">
        <f>IF(N300="základní",J300,0)</f>
        <v>0</v>
      </c>
      <c r="BF300" s="183">
        <f>IF(N300="snížená",J300,0)</f>
        <v>0</v>
      </c>
      <c r="BG300" s="183">
        <f>IF(N300="zákl. přenesená",J300,0)</f>
        <v>0</v>
      </c>
      <c r="BH300" s="183">
        <f>IF(N300="sníž. přenesená",J300,0)</f>
        <v>0</v>
      </c>
      <c r="BI300" s="183">
        <f>IF(N300="nulová",J300,0)</f>
        <v>0</v>
      </c>
      <c r="BJ300" s="18" t="s">
        <v>85</v>
      </c>
      <c r="BK300" s="183">
        <f>ROUND(I300*H300,2)</f>
        <v>0</v>
      </c>
      <c r="BL300" s="18" t="s">
        <v>138</v>
      </c>
      <c r="BM300" s="182" t="s">
        <v>395</v>
      </c>
    </row>
    <row r="301" s="2" customFormat="1">
      <c r="A301" s="37"/>
      <c r="B301" s="38"/>
      <c r="C301" s="37"/>
      <c r="D301" s="184" t="s">
        <v>139</v>
      </c>
      <c r="E301" s="37"/>
      <c r="F301" s="185" t="s">
        <v>394</v>
      </c>
      <c r="G301" s="37"/>
      <c r="H301" s="37"/>
      <c r="I301" s="186"/>
      <c r="J301" s="37"/>
      <c r="K301" s="37"/>
      <c r="L301" s="38"/>
      <c r="M301" s="187"/>
      <c r="N301" s="188"/>
      <c r="O301" s="76"/>
      <c r="P301" s="76"/>
      <c r="Q301" s="76"/>
      <c r="R301" s="76"/>
      <c r="S301" s="76"/>
      <c r="T301" s="7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8" t="s">
        <v>139</v>
      </c>
      <c r="AU301" s="18" t="s">
        <v>87</v>
      </c>
    </row>
    <row r="302" s="13" customFormat="1">
      <c r="A302" s="13"/>
      <c r="B302" s="189"/>
      <c r="C302" s="13"/>
      <c r="D302" s="184" t="s">
        <v>140</v>
      </c>
      <c r="E302" s="190" t="s">
        <v>1</v>
      </c>
      <c r="F302" s="191" t="s">
        <v>396</v>
      </c>
      <c r="G302" s="13"/>
      <c r="H302" s="190" t="s">
        <v>1</v>
      </c>
      <c r="I302" s="192"/>
      <c r="J302" s="13"/>
      <c r="K302" s="13"/>
      <c r="L302" s="189"/>
      <c r="M302" s="193"/>
      <c r="N302" s="194"/>
      <c r="O302" s="194"/>
      <c r="P302" s="194"/>
      <c r="Q302" s="194"/>
      <c r="R302" s="194"/>
      <c r="S302" s="194"/>
      <c r="T302" s="19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0" t="s">
        <v>140</v>
      </c>
      <c r="AU302" s="190" t="s">
        <v>87</v>
      </c>
      <c r="AV302" s="13" t="s">
        <v>85</v>
      </c>
      <c r="AW302" s="13" t="s">
        <v>31</v>
      </c>
      <c r="AX302" s="13" t="s">
        <v>77</v>
      </c>
      <c r="AY302" s="190" t="s">
        <v>128</v>
      </c>
    </row>
    <row r="303" s="14" customFormat="1">
      <c r="A303" s="14"/>
      <c r="B303" s="196"/>
      <c r="C303" s="14"/>
      <c r="D303" s="184" t="s">
        <v>140</v>
      </c>
      <c r="E303" s="197" t="s">
        <v>1</v>
      </c>
      <c r="F303" s="198" t="s">
        <v>391</v>
      </c>
      <c r="G303" s="14"/>
      <c r="H303" s="199">
        <v>479.60000000000002</v>
      </c>
      <c r="I303" s="200"/>
      <c r="J303" s="14"/>
      <c r="K303" s="14"/>
      <c r="L303" s="196"/>
      <c r="M303" s="201"/>
      <c r="N303" s="202"/>
      <c r="O303" s="202"/>
      <c r="P303" s="202"/>
      <c r="Q303" s="202"/>
      <c r="R303" s="202"/>
      <c r="S303" s="202"/>
      <c r="T303" s="20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7" t="s">
        <v>140</v>
      </c>
      <c r="AU303" s="197" t="s">
        <v>87</v>
      </c>
      <c r="AV303" s="14" t="s">
        <v>87</v>
      </c>
      <c r="AW303" s="14" t="s">
        <v>31</v>
      </c>
      <c r="AX303" s="14" t="s">
        <v>77</v>
      </c>
      <c r="AY303" s="197" t="s">
        <v>128</v>
      </c>
    </row>
    <row r="304" s="15" customFormat="1">
      <c r="A304" s="15"/>
      <c r="B304" s="204"/>
      <c r="C304" s="15"/>
      <c r="D304" s="184" t="s">
        <v>140</v>
      </c>
      <c r="E304" s="205" t="s">
        <v>1</v>
      </c>
      <c r="F304" s="206" t="s">
        <v>150</v>
      </c>
      <c r="G304" s="15"/>
      <c r="H304" s="207">
        <v>479.60000000000002</v>
      </c>
      <c r="I304" s="208"/>
      <c r="J304" s="15"/>
      <c r="K304" s="15"/>
      <c r="L304" s="204"/>
      <c r="M304" s="209"/>
      <c r="N304" s="210"/>
      <c r="O304" s="210"/>
      <c r="P304" s="210"/>
      <c r="Q304" s="210"/>
      <c r="R304" s="210"/>
      <c r="S304" s="210"/>
      <c r="T304" s="21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05" t="s">
        <v>140</v>
      </c>
      <c r="AU304" s="205" t="s">
        <v>87</v>
      </c>
      <c r="AV304" s="15" t="s">
        <v>138</v>
      </c>
      <c r="AW304" s="15" t="s">
        <v>31</v>
      </c>
      <c r="AX304" s="15" t="s">
        <v>85</v>
      </c>
      <c r="AY304" s="205" t="s">
        <v>128</v>
      </c>
    </row>
    <row r="305" s="2" customFormat="1" ht="24.15" customHeight="1">
      <c r="A305" s="37"/>
      <c r="B305" s="170"/>
      <c r="C305" s="171" t="s">
        <v>237</v>
      </c>
      <c r="D305" s="171" t="s">
        <v>133</v>
      </c>
      <c r="E305" s="172" t="s">
        <v>397</v>
      </c>
      <c r="F305" s="173" t="s">
        <v>398</v>
      </c>
      <c r="G305" s="174" t="s">
        <v>271</v>
      </c>
      <c r="H305" s="175">
        <v>479.60000000000002</v>
      </c>
      <c r="I305" s="176"/>
      <c r="J305" s="177">
        <f>ROUND(I305*H305,2)</f>
        <v>0</v>
      </c>
      <c r="K305" s="173" t="s">
        <v>137</v>
      </c>
      <c r="L305" s="38"/>
      <c r="M305" s="178" t="s">
        <v>1</v>
      </c>
      <c r="N305" s="179" t="s">
        <v>42</v>
      </c>
      <c r="O305" s="76"/>
      <c r="P305" s="180">
        <f>O305*H305</f>
        <v>0</v>
      </c>
      <c r="Q305" s="180">
        <v>0</v>
      </c>
      <c r="R305" s="180">
        <f>Q305*H305</f>
        <v>0</v>
      </c>
      <c r="S305" s="180">
        <v>0</v>
      </c>
      <c r="T305" s="18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2" t="s">
        <v>138</v>
      </c>
      <c r="AT305" s="182" t="s">
        <v>133</v>
      </c>
      <c r="AU305" s="182" t="s">
        <v>87</v>
      </c>
      <c r="AY305" s="18" t="s">
        <v>128</v>
      </c>
      <c r="BE305" s="183">
        <f>IF(N305="základní",J305,0)</f>
        <v>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8" t="s">
        <v>85</v>
      </c>
      <c r="BK305" s="183">
        <f>ROUND(I305*H305,2)</f>
        <v>0</v>
      </c>
      <c r="BL305" s="18" t="s">
        <v>138</v>
      </c>
      <c r="BM305" s="182" t="s">
        <v>399</v>
      </c>
    </row>
    <row r="306" s="2" customFormat="1">
      <c r="A306" s="37"/>
      <c r="B306" s="38"/>
      <c r="C306" s="37"/>
      <c r="D306" s="184" t="s">
        <v>139</v>
      </c>
      <c r="E306" s="37"/>
      <c r="F306" s="185" t="s">
        <v>398</v>
      </c>
      <c r="G306" s="37"/>
      <c r="H306" s="37"/>
      <c r="I306" s="186"/>
      <c r="J306" s="37"/>
      <c r="K306" s="37"/>
      <c r="L306" s="38"/>
      <c r="M306" s="187"/>
      <c r="N306" s="188"/>
      <c r="O306" s="76"/>
      <c r="P306" s="76"/>
      <c r="Q306" s="76"/>
      <c r="R306" s="76"/>
      <c r="S306" s="76"/>
      <c r="T306" s="7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8" t="s">
        <v>139</v>
      </c>
      <c r="AU306" s="18" t="s">
        <v>87</v>
      </c>
    </row>
    <row r="307" s="13" customFormat="1">
      <c r="A307" s="13"/>
      <c r="B307" s="189"/>
      <c r="C307" s="13"/>
      <c r="D307" s="184" t="s">
        <v>140</v>
      </c>
      <c r="E307" s="190" t="s">
        <v>1</v>
      </c>
      <c r="F307" s="191" t="s">
        <v>400</v>
      </c>
      <c r="G307" s="13"/>
      <c r="H307" s="190" t="s">
        <v>1</v>
      </c>
      <c r="I307" s="192"/>
      <c r="J307" s="13"/>
      <c r="K307" s="13"/>
      <c r="L307" s="189"/>
      <c r="M307" s="193"/>
      <c r="N307" s="194"/>
      <c r="O307" s="194"/>
      <c r="P307" s="194"/>
      <c r="Q307" s="194"/>
      <c r="R307" s="194"/>
      <c r="S307" s="194"/>
      <c r="T307" s="19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0" t="s">
        <v>140</v>
      </c>
      <c r="AU307" s="190" t="s">
        <v>87</v>
      </c>
      <c r="AV307" s="13" t="s">
        <v>85</v>
      </c>
      <c r="AW307" s="13" t="s">
        <v>31</v>
      </c>
      <c r="AX307" s="13" t="s">
        <v>77</v>
      </c>
      <c r="AY307" s="190" t="s">
        <v>128</v>
      </c>
    </row>
    <row r="308" s="14" customFormat="1">
      <c r="A308" s="14"/>
      <c r="B308" s="196"/>
      <c r="C308" s="14"/>
      <c r="D308" s="184" t="s">
        <v>140</v>
      </c>
      <c r="E308" s="197" t="s">
        <v>1</v>
      </c>
      <c r="F308" s="198" t="s">
        <v>391</v>
      </c>
      <c r="G308" s="14"/>
      <c r="H308" s="199">
        <v>479.60000000000002</v>
      </c>
      <c r="I308" s="200"/>
      <c r="J308" s="14"/>
      <c r="K308" s="14"/>
      <c r="L308" s="196"/>
      <c r="M308" s="201"/>
      <c r="N308" s="202"/>
      <c r="O308" s="202"/>
      <c r="P308" s="202"/>
      <c r="Q308" s="202"/>
      <c r="R308" s="202"/>
      <c r="S308" s="202"/>
      <c r="T308" s="20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7" t="s">
        <v>140</v>
      </c>
      <c r="AU308" s="197" t="s">
        <v>87</v>
      </c>
      <c r="AV308" s="14" t="s">
        <v>87</v>
      </c>
      <c r="AW308" s="14" t="s">
        <v>31</v>
      </c>
      <c r="AX308" s="14" t="s">
        <v>77</v>
      </c>
      <c r="AY308" s="197" t="s">
        <v>128</v>
      </c>
    </row>
    <row r="309" s="15" customFormat="1">
      <c r="A309" s="15"/>
      <c r="B309" s="204"/>
      <c r="C309" s="15"/>
      <c r="D309" s="184" t="s">
        <v>140</v>
      </c>
      <c r="E309" s="205" t="s">
        <v>1</v>
      </c>
      <c r="F309" s="206" t="s">
        <v>150</v>
      </c>
      <c r="G309" s="15"/>
      <c r="H309" s="207">
        <v>479.60000000000002</v>
      </c>
      <c r="I309" s="208"/>
      <c r="J309" s="15"/>
      <c r="K309" s="15"/>
      <c r="L309" s="204"/>
      <c r="M309" s="209"/>
      <c r="N309" s="210"/>
      <c r="O309" s="210"/>
      <c r="P309" s="210"/>
      <c r="Q309" s="210"/>
      <c r="R309" s="210"/>
      <c r="S309" s="210"/>
      <c r="T309" s="21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05" t="s">
        <v>140</v>
      </c>
      <c r="AU309" s="205" t="s">
        <v>87</v>
      </c>
      <c r="AV309" s="15" t="s">
        <v>138</v>
      </c>
      <c r="AW309" s="15" t="s">
        <v>31</v>
      </c>
      <c r="AX309" s="15" t="s">
        <v>85</v>
      </c>
      <c r="AY309" s="205" t="s">
        <v>128</v>
      </c>
    </row>
    <row r="310" s="2" customFormat="1" ht="44.25" customHeight="1">
      <c r="A310" s="37"/>
      <c r="B310" s="170"/>
      <c r="C310" s="171" t="s">
        <v>401</v>
      </c>
      <c r="D310" s="171" t="s">
        <v>133</v>
      </c>
      <c r="E310" s="172" t="s">
        <v>402</v>
      </c>
      <c r="F310" s="173" t="s">
        <v>403</v>
      </c>
      <c r="G310" s="174" t="s">
        <v>271</v>
      </c>
      <c r="H310" s="175">
        <v>479.60000000000002</v>
      </c>
      <c r="I310" s="176"/>
      <c r="J310" s="177">
        <f>ROUND(I310*H310,2)</f>
        <v>0</v>
      </c>
      <c r="K310" s="173" t="s">
        <v>137</v>
      </c>
      <c r="L310" s="38"/>
      <c r="M310" s="178" t="s">
        <v>1</v>
      </c>
      <c r="N310" s="179" t="s">
        <v>42</v>
      </c>
      <c r="O310" s="76"/>
      <c r="P310" s="180">
        <f>O310*H310</f>
        <v>0</v>
      </c>
      <c r="Q310" s="180">
        <v>0</v>
      </c>
      <c r="R310" s="180">
        <f>Q310*H310</f>
        <v>0</v>
      </c>
      <c r="S310" s="180">
        <v>0</v>
      </c>
      <c r="T310" s="18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2" t="s">
        <v>138</v>
      </c>
      <c r="AT310" s="182" t="s">
        <v>133</v>
      </c>
      <c r="AU310" s="182" t="s">
        <v>87</v>
      </c>
      <c r="AY310" s="18" t="s">
        <v>128</v>
      </c>
      <c r="BE310" s="183">
        <f>IF(N310="základní",J310,0)</f>
        <v>0</v>
      </c>
      <c r="BF310" s="183">
        <f>IF(N310="snížená",J310,0)</f>
        <v>0</v>
      </c>
      <c r="BG310" s="183">
        <f>IF(N310="zákl. přenesená",J310,0)</f>
        <v>0</v>
      </c>
      <c r="BH310" s="183">
        <f>IF(N310="sníž. přenesená",J310,0)</f>
        <v>0</v>
      </c>
      <c r="BI310" s="183">
        <f>IF(N310="nulová",J310,0)</f>
        <v>0</v>
      </c>
      <c r="BJ310" s="18" t="s">
        <v>85</v>
      </c>
      <c r="BK310" s="183">
        <f>ROUND(I310*H310,2)</f>
        <v>0</v>
      </c>
      <c r="BL310" s="18" t="s">
        <v>138</v>
      </c>
      <c r="BM310" s="182" t="s">
        <v>404</v>
      </c>
    </row>
    <row r="311" s="2" customFormat="1">
      <c r="A311" s="37"/>
      <c r="B311" s="38"/>
      <c r="C311" s="37"/>
      <c r="D311" s="184" t="s">
        <v>139</v>
      </c>
      <c r="E311" s="37"/>
      <c r="F311" s="185" t="s">
        <v>403</v>
      </c>
      <c r="G311" s="37"/>
      <c r="H311" s="37"/>
      <c r="I311" s="186"/>
      <c r="J311" s="37"/>
      <c r="K311" s="37"/>
      <c r="L311" s="38"/>
      <c r="M311" s="187"/>
      <c r="N311" s="188"/>
      <c r="O311" s="76"/>
      <c r="P311" s="76"/>
      <c r="Q311" s="76"/>
      <c r="R311" s="76"/>
      <c r="S311" s="76"/>
      <c r="T311" s="7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8" t="s">
        <v>139</v>
      </c>
      <c r="AU311" s="18" t="s">
        <v>87</v>
      </c>
    </row>
    <row r="312" s="13" customFormat="1">
      <c r="A312" s="13"/>
      <c r="B312" s="189"/>
      <c r="C312" s="13"/>
      <c r="D312" s="184" t="s">
        <v>140</v>
      </c>
      <c r="E312" s="190" t="s">
        <v>1</v>
      </c>
      <c r="F312" s="191" t="s">
        <v>405</v>
      </c>
      <c r="G312" s="13"/>
      <c r="H312" s="190" t="s">
        <v>1</v>
      </c>
      <c r="I312" s="192"/>
      <c r="J312" s="13"/>
      <c r="K312" s="13"/>
      <c r="L312" s="189"/>
      <c r="M312" s="193"/>
      <c r="N312" s="194"/>
      <c r="O312" s="194"/>
      <c r="P312" s="194"/>
      <c r="Q312" s="194"/>
      <c r="R312" s="194"/>
      <c r="S312" s="194"/>
      <c r="T312" s="19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0" t="s">
        <v>140</v>
      </c>
      <c r="AU312" s="190" t="s">
        <v>87</v>
      </c>
      <c r="AV312" s="13" t="s">
        <v>85</v>
      </c>
      <c r="AW312" s="13" t="s">
        <v>31</v>
      </c>
      <c r="AX312" s="13" t="s">
        <v>77</v>
      </c>
      <c r="AY312" s="190" t="s">
        <v>128</v>
      </c>
    </row>
    <row r="313" s="14" customFormat="1">
      <c r="A313" s="14"/>
      <c r="B313" s="196"/>
      <c r="C313" s="14"/>
      <c r="D313" s="184" t="s">
        <v>140</v>
      </c>
      <c r="E313" s="197" t="s">
        <v>1</v>
      </c>
      <c r="F313" s="198" t="s">
        <v>391</v>
      </c>
      <c r="G313" s="14"/>
      <c r="H313" s="199">
        <v>479.60000000000002</v>
      </c>
      <c r="I313" s="200"/>
      <c r="J313" s="14"/>
      <c r="K313" s="14"/>
      <c r="L313" s="196"/>
      <c r="M313" s="201"/>
      <c r="N313" s="202"/>
      <c r="O313" s="202"/>
      <c r="P313" s="202"/>
      <c r="Q313" s="202"/>
      <c r="R313" s="202"/>
      <c r="S313" s="202"/>
      <c r="T313" s="20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7" t="s">
        <v>140</v>
      </c>
      <c r="AU313" s="197" t="s">
        <v>87</v>
      </c>
      <c r="AV313" s="14" t="s">
        <v>87</v>
      </c>
      <c r="AW313" s="14" t="s">
        <v>31</v>
      </c>
      <c r="AX313" s="14" t="s">
        <v>77</v>
      </c>
      <c r="AY313" s="197" t="s">
        <v>128</v>
      </c>
    </row>
    <row r="314" s="15" customFormat="1">
      <c r="A314" s="15"/>
      <c r="B314" s="204"/>
      <c r="C314" s="15"/>
      <c r="D314" s="184" t="s">
        <v>140</v>
      </c>
      <c r="E314" s="205" t="s">
        <v>1</v>
      </c>
      <c r="F314" s="206" t="s">
        <v>150</v>
      </c>
      <c r="G314" s="15"/>
      <c r="H314" s="207">
        <v>479.60000000000002</v>
      </c>
      <c r="I314" s="208"/>
      <c r="J314" s="15"/>
      <c r="K314" s="15"/>
      <c r="L314" s="204"/>
      <c r="M314" s="209"/>
      <c r="N314" s="210"/>
      <c r="O314" s="210"/>
      <c r="P314" s="210"/>
      <c r="Q314" s="210"/>
      <c r="R314" s="210"/>
      <c r="S314" s="210"/>
      <c r="T314" s="21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05" t="s">
        <v>140</v>
      </c>
      <c r="AU314" s="205" t="s">
        <v>87</v>
      </c>
      <c r="AV314" s="15" t="s">
        <v>138</v>
      </c>
      <c r="AW314" s="15" t="s">
        <v>31</v>
      </c>
      <c r="AX314" s="15" t="s">
        <v>85</v>
      </c>
      <c r="AY314" s="205" t="s">
        <v>128</v>
      </c>
    </row>
    <row r="315" s="2" customFormat="1" ht="62.7" customHeight="1">
      <c r="A315" s="37"/>
      <c r="B315" s="170"/>
      <c r="C315" s="171" t="s">
        <v>242</v>
      </c>
      <c r="D315" s="171" t="s">
        <v>133</v>
      </c>
      <c r="E315" s="172" t="s">
        <v>406</v>
      </c>
      <c r="F315" s="173" t="s">
        <v>407</v>
      </c>
      <c r="G315" s="174" t="s">
        <v>187</v>
      </c>
      <c r="H315" s="175">
        <v>17.41</v>
      </c>
      <c r="I315" s="176"/>
      <c r="J315" s="177">
        <f>ROUND(I315*H315,2)</f>
        <v>0</v>
      </c>
      <c r="K315" s="173" t="s">
        <v>137</v>
      </c>
      <c r="L315" s="38"/>
      <c r="M315" s="178" t="s">
        <v>1</v>
      </c>
      <c r="N315" s="179" t="s">
        <v>42</v>
      </c>
      <c r="O315" s="76"/>
      <c r="P315" s="180">
        <f>O315*H315</f>
        <v>0</v>
      </c>
      <c r="Q315" s="180">
        <v>0</v>
      </c>
      <c r="R315" s="180">
        <f>Q315*H315</f>
        <v>0</v>
      </c>
      <c r="S315" s="180">
        <v>0</v>
      </c>
      <c r="T315" s="18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82" t="s">
        <v>138</v>
      </c>
      <c r="AT315" s="182" t="s">
        <v>133</v>
      </c>
      <c r="AU315" s="182" t="s">
        <v>87</v>
      </c>
      <c r="AY315" s="18" t="s">
        <v>128</v>
      </c>
      <c r="BE315" s="183">
        <f>IF(N315="základní",J315,0)</f>
        <v>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18" t="s">
        <v>85</v>
      </c>
      <c r="BK315" s="183">
        <f>ROUND(I315*H315,2)</f>
        <v>0</v>
      </c>
      <c r="BL315" s="18" t="s">
        <v>138</v>
      </c>
      <c r="BM315" s="182" t="s">
        <v>251</v>
      </c>
    </row>
    <row r="316" s="2" customFormat="1">
      <c r="A316" s="37"/>
      <c r="B316" s="38"/>
      <c r="C316" s="37"/>
      <c r="D316" s="184" t="s">
        <v>139</v>
      </c>
      <c r="E316" s="37"/>
      <c r="F316" s="185" t="s">
        <v>407</v>
      </c>
      <c r="G316" s="37"/>
      <c r="H316" s="37"/>
      <c r="I316" s="186"/>
      <c r="J316" s="37"/>
      <c r="K316" s="37"/>
      <c r="L316" s="38"/>
      <c r="M316" s="187"/>
      <c r="N316" s="188"/>
      <c r="O316" s="76"/>
      <c r="P316" s="76"/>
      <c r="Q316" s="76"/>
      <c r="R316" s="76"/>
      <c r="S316" s="76"/>
      <c r="T316" s="7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8" t="s">
        <v>139</v>
      </c>
      <c r="AU316" s="18" t="s">
        <v>87</v>
      </c>
    </row>
    <row r="317" s="13" customFormat="1">
      <c r="A317" s="13"/>
      <c r="B317" s="189"/>
      <c r="C317" s="13"/>
      <c r="D317" s="184" t="s">
        <v>140</v>
      </c>
      <c r="E317" s="190" t="s">
        <v>1</v>
      </c>
      <c r="F317" s="191" t="s">
        <v>408</v>
      </c>
      <c r="G317" s="13"/>
      <c r="H317" s="190" t="s">
        <v>1</v>
      </c>
      <c r="I317" s="192"/>
      <c r="J317" s="13"/>
      <c r="K317" s="13"/>
      <c r="L317" s="189"/>
      <c r="M317" s="193"/>
      <c r="N317" s="194"/>
      <c r="O317" s="194"/>
      <c r="P317" s="194"/>
      <c r="Q317" s="194"/>
      <c r="R317" s="194"/>
      <c r="S317" s="194"/>
      <c r="T317" s="19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0" t="s">
        <v>140</v>
      </c>
      <c r="AU317" s="190" t="s">
        <v>87</v>
      </c>
      <c r="AV317" s="13" t="s">
        <v>85</v>
      </c>
      <c r="AW317" s="13" t="s">
        <v>31</v>
      </c>
      <c r="AX317" s="13" t="s">
        <v>77</v>
      </c>
      <c r="AY317" s="190" t="s">
        <v>128</v>
      </c>
    </row>
    <row r="318" s="14" customFormat="1">
      <c r="A318" s="14"/>
      <c r="B318" s="196"/>
      <c r="C318" s="14"/>
      <c r="D318" s="184" t="s">
        <v>140</v>
      </c>
      <c r="E318" s="197" t="s">
        <v>1</v>
      </c>
      <c r="F318" s="198" t="s">
        <v>409</v>
      </c>
      <c r="G318" s="14"/>
      <c r="H318" s="199">
        <v>17.41</v>
      </c>
      <c r="I318" s="200"/>
      <c r="J318" s="14"/>
      <c r="K318" s="14"/>
      <c r="L318" s="196"/>
      <c r="M318" s="201"/>
      <c r="N318" s="202"/>
      <c r="O318" s="202"/>
      <c r="P318" s="202"/>
      <c r="Q318" s="202"/>
      <c r="R318" s="202"/>
      <c r="S318" s="202"/>
      <c r="T318" s="20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7" t="s">
        <v>140</v>
      </c>
      <c r="AU318" s="197" t="s">
        <v>87</v>
      </c>
      <c r="AV318" s="14" t="s">
        <v>87</v>
      </c>
      <c r="AW318" s="14" t="s">
        <v>31</v>
      </c>
      <c r="AX318" s="14" t="s">
        <v>77</v>
      </c>
      <c r="AY318" s="197" t="s">
        <v>128</v>
      </c>
    </row>
    <row r="319" s="15" customFormat="1">
      <c r="A319" s="15"/>
      <c r="B319" s="204"/>
      <c r="C319" s="15"/>
      <c r="D319" s="184" t="s">
        <v>140</v>
      </c>
      <c r="E319" s="205" t="s">
        <v>1</v>
      </c>
      <c r="F319" s="206" t="s">
        <v>150</v>
      </c>
      <c r="G319" s="15"/>
      <c r="H319" s="207">
        <v>17.41</v>
      </c>
      <c r="I319" s="208"/>
      <c r="J319" s="15"/>
      <c r="K319" s="15"/>
      <c r="L319" s="204"/>
      <c r="M319" s="209"/>
      <c r="N319" s="210"/>
      <c r="O319" s="210"/>
      <c r="P319" s="210"/>
      <c r="Q319" s="210"/>
      <c r="R319" s="210"/>
      <c r="S319" s="210"/>
      <c r="T319" s="211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05" t="s">
        <v>140</v>
      </c>
      <c r="AU319" s="205" t="s">
        <v>87</v>
      </c>
      <c r="AV319" s="15" t="s">
        <v>138</v>
      </c>
      <c r="AW319" s="15" t="s">
        <v>31</v>
      </c>
      <c r="AX319" s="15" t="s">
        <v>85</v>
      </c>
      <c r="AY319" s="205" t="s">
        <v>128</v>
      </c>
    </row>
    <row r="320" s="12" customFormat="1" ht="22.8" customHeight="1">
      <c r="A320" s="12"/>
      <c r="B320" s="157"/>
      <c r="C320" s="12"/>
      <c r="D320" s="158" t="s">
        <v>76</v>
      </c>
      <c r="E320" s="168" t="s">
        <v>410</v>
      </c>
      <c r="F320" s="168" t="s">
        <v>411</v>
      </c>
      <c r="G320" s="12"/>
      <c r="H320" s="12"/>
      <c r="I320" s="160"/>
      <c r="J320" s="169">
        <f>BK320</f>
        <v>0</v>
      </c>
      <c r="K320" s="12"/>
      <c r="L320" s="157"/>
      <c r="M320" s="162"/>
      <c r="N320" s="163"/>
      <c r="O320" s="163"/>
      <c r="P320" s="164">
        <f>SUM(P321:P365)</f>
        <v>0</v>
      </c>
      <c r="Q320" s="163"/>
      <c r="R320" s="164">
        <f>SUM(R321:R365)</f>
        <v>0</v>
      </c>
      <c r="S320" s="163"/>
      <c r="T320" s="165">
        <f>SUM(T321:T365)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58" t="s">
        <v>85</v>
      </c>
      <c r="AT320" s="166" t="s">
        <v>76</v>
      </c>
      <c r="AU320" s="166" t="s">
        <v>85</v>
      </c>
      <c r="AY320" s="158" t="s">
        <v>128</v>
      </c>
      <c r="BK320" s="167">
        <f>SUM(BK321:BK365)</f>
        <v>0</v>
      </c>
    </row>
    <row r="321" s="2" customFormat="1" ht="76.35" customHeight="1">
      <c r="A321" s="37"/>
      <c r="B321" s="170"/>
      <c r="C321" s="171" t="s">
        <v>412</v>
      </c>
      <c r="D321" s="171" t="s">
        <v>133</v>
      </c>
      <c r="E321" s="172" t="s">
        <v>413</v>
      </c>
      <c r="F321" s="173" t="s">
        <v>414</v>
      </c>
      <c r="G321" s="174" t="s">
        <v>271</v>
      </c>
      <c r="H321" s="175">
        <v>24.059999999999999</v>
      </c>
      <c r="I321" s="176"/>
      <c r="J321" s="177">
        <f>ROUND(I321*H321,2)</f>
        <v>0</v>
      </c>
      <c r="K321" s="173" t="s">
        <v>137</v>
      </c>
      <c r="L321" s="38"/>
      <c r="M321" s="178" t="s">
        <v>1</v>
      </c>
      <c r="N321" s="179" t="s">
        <v>42</v>
      </c>
      <c r="O321" s="76"/>
      <c r="P321" s="180">
        <f>O321*H321</f>
        <v>0</v>
      </c>
      <c r="Q321" s="180">
        <v>0</v>
      </c>
      <c r="R321" s="180">
        <f>Q321*H321</f>
        <v>0</v>
      </c>
      <c r="S321" s="180">
        <v>0</v>
      </c>
      <c r="T321" s="18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82" t="s">
        <v>138</v>
      </c>
      <c r="AT321" s="182" t="s">
        <v>133</v>
      </c>
      <c r="AU321" s="182" t="s">
        <v>87</v>
      </c>
      <c r="AY321" s="18" t="s">
        <v>128</v>
      </c>
      <c r="BE321" s="183">
        <f>IF(N321="základní",J321,0)</f>
        <v>0</v>
      </c>
      <c r="BF321" s="183">
        <f>IF(N321="snížená",J321,0)</f>
        <v>0</v>
      </c>
      <c r="BG321" s="183">
        <f>IF(N321="zákl. přenesená",J321,0)</f>
        <v>0</v>
      </c>
      <c r="BH321" s="183">
        <f>IF(N321="sníž. přenesená",J321,0)</f>
        <v>0</v>
      </c>
      <c r="BI321" s="183">
        <f>IF(N321="nulová",J321,0)</f>
        <v>0</v>
      </c>
      <c r="BJ321" s="18" t="s">
        <v>85</v>
      </c>
      <c r="BK321" s="183">
        <f>ROUND(I321*H321,2)</f>
        <v>0</v>
      </c>
      <c r="BL321" s="18" t="s">
        <v>138</v>
      </c>
      <c r="BM321" s="182" t="s">
        <v>415</v>
      </c>
    </row>
    <row r="322" s="2" customFormat="1">
      <c r="A322" s="37"/>
      <c r="B322" s="38"/>
      <c r="C322" s="37"/>
      <c r="D322" s="184" t="s">
        <v>139</v>
      </c>
      <c r="E322" s="37"/>
      <c r="F322" s="185" t="s">
        <v>416</v>
      </c>
      <c r="G322" s="37"/>
      <c r="H322" s="37"/>
      <c r="I322" s="186"/>
      <c r="J322" s="37"/>
      <c r="K322" s="37"/>
      <c r="L322" s="38"/>
      <c r="M322" s="187"/>
      <c r="N322" s="188"/>
      <c r="O322" s="76"/>
      <c r="P322" s="76"/>
      <c r="Q322" s="76"/>
      <c r="R322" s="76"/>
      <c r="S322" s="76"/>
      <c r="T322" s="7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8" t="s">
        <v>139</v>
      </c>
      <c r="AU322" s="18" t="s">
        <v>87</v>
      </c>
    </row>
    <row r="323" s="13" customFormat="1">
      <c r="A323" s="13"/>
      <c r="B323" s="189"/>
      <c r="C323" s="13"/>
      <c r="D323" s="184" t="s">
        <v>140</v>
      </c>
      <c r="E323" s="190" t="s">
        <v>1</v>
      </c>
      <c r="F323" s="191" t="s">
        <v>319</v>
      </c>
      <c r="G323" s="13"/>
      <c r="H323" s="190" t="s">
        <v>1</v>
      </c>
      <c r="I323" s="192"/>
      <c r="J323" s="13"/>
      <c r="K323" s="13"/>
      <c r="L323" s="189"/>
      <c r="M323" s="193"/>
      <c r="N323" s="194"/>
      <c r="O323" s="194"/>
      <c r="P323" s="194"/>
      <c r="Q323" s="194"/>
      <c r="R323" s="194"/>
      <c r="S323" s="194"/>
      <c r="T323" s="19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0" t="s">
        <v>140</v>
      </c>
      <c r="AU323" s="190" t="s">
        <v>87</v>
      </c>
      <c r="AV323" s="13" t="s">
        <v>85</v>
      </c>
      <c r="AW323" s="13" t="s">
        <v>31</v>
      </c>
      <c r="AX323" s="13" t="s">
        <v>77</v>
      </c>
      <c r="AY323" s="190" t="s">
        <v>128</v>
      </c>
    </row>
    <row r="324" s="13" customFormat="1">
      <c r="A324" s="13"/>
      <c r="B324" s="189"/>
      <c r="C324" s="13"/>
      <c r="D324" s="184" t="s">
        <v>140</v>
      </c>
      <c r="E324" s="190" t="s">
        <v>1</v>
      </c>
      <c r="F324" s="191" t="s">
        <v>417</v>
      </c>
      <c r="G324" s="13"/>
      <c r="H324" s="190" t="s">
        <v>1</v>
      </c>
      <c r="I324" s="192"/>
      <c r="J324" s="13"/>
      <c r="K324" s="13"/>
      <c r="L324" s="189"/>
      <c r="M324" s="193"/>
      <c r="N324" s="194"/>
      <c r="O324" s="194"/>
      <c r="P324" s="194"/>
      <c r="Q324" s="194"/>
      <c r="R324" s="194"/>
      <c r="S324" s="194"/>
      <c r="T324" s="19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0" t="s">
        <v>140</v>
      </c>
      <c r="AU324" s="190" t="s">
        <v>87</v>
      </c>
      <c r="AV324" s="13" t="s">
        <v>85</v>
      </c>
      <c r="AW324" s="13" t="s">
        <v>31</v>
      </c>
      <c r="AX324" s="13" t="s">
        <v>77</v>
      </c>
      <c r="AY324" s="190" t="s">
        <v>128</v>
      </c>
    </row>
    <row r="325" s="14" customFormat="1">
      <c r="A325" s="14"/>
      <c r="B325" s="196"/>
      <c r="C325" s="14"/>
      <c r="D325" s="184" t="s">
        <v>140</v>
      </c>
      <c r="E325" s="197" t="s">
        <v>1</v>
      </c>
      <c r="F325" s="198" t="s">
        <v>320</v>
      </c>
      <c r="G325" s="14"/>
      <c r="H325" s="199">
        <v>24.059999999999999</v>
      </c>
      <c r="I325" s="200"/>
      <c r="J325" s="14"/>
      <c r="K325" s="14"/>
      <c r="L325" s="196"/>
      <c r="M325" s="201"/>
      <c r="N325" s="202"/>
      <c r="O325" s="202"/>
      <c r="P325" s="202"/>
      <c r="Q325" s="202"/>
      <c r="R325" s="202"/>
      <c r="S325" s="202"/>
      <c r="T325" s="20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7" t="s">
        <v>140</v>
      </c>
      <c r="AU325" s="197" t="s">
        <v>87</v>
      </c>
      <c r="AV325" s="14" t="s">
        <v>87</v>
      </c>
      <c r="AW325" s="14" t="s">
        <v>31</v>
      </c>
      <c r="AX325" s="14" t="s">
        <v>77</v>
      </c>
      <c r="AY325" s="197" t="s">
        <v>128</v>
      </c>
    </row>
    <row r="326" s="15" customFormat="1">
      <c r="A326" s="15"/>
      <c r="B326" s="204"/>
      <c r="C326" s="15"/>
      <c r="D326" s="184" t="s">
        <v>140</v>
      </c>
      <c r="E326" s="205" t="s">
        <v>1</v>
      </c>
      <c r="F326" s="206" t="s">
        <v>150</v>
      </c>
      <c r="G326" s="15"/>
      <c r="H326" s="207">
        <v>24.059999999999999</v>
      </c>
      <c r="I326" s="208"/>
      <c r="J326" s="15"/>
      <c r="K326" s="15"/>
      <c r="L326" s="204"/>
      <c r="M326" s="209"/>
      <c r="N326" s="210"/>
      <c r="O326" s="210"/>
      <c r="P326" s="210"/>
      <c r="Q326" s="210"/>
      <c r="R326" s="210"/>
      <c r="S326" s="210"/>
      <c r="T326" s="211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05" t="s">
        <v>140</v>
      </c>
      <c r="AU326" s="205" t="s">
        <v>87</v>
      </c>
      <c r="AV326" s="15" t="s">
        <v>138</v>
      </c>
      <c r="AW326" s="15" t="s">
        <v>31</v>
      </c>
      <c r="AX326" s="15" t="s">
        <v>85</v>
      </c>
      <c r="AY326" s="205" t="s">
        <v>128</v>
      </c>
    </row>
    <row r="327" s="2" customFormat="1" ht="21.75" customHeight="1">
      <c r="A327" s="37"/>
      <c r="B327" s="170"/>
      <c r="C327" s="212" t="s">
        <v>252</v>
      </c>
      <c r="D327" s="212" t="s">
        <v>151</v>
      </c>
      <c r="E327" s="213" t="s">
        <v>418</v>
      </c>
      <c r="F327" s="214" t="s">
        <v>417</v>
      </c>
      <c r="G327" s="215" t="s">
        <v>271</v>
      </c>
      <c r="H327" s="216">
        <v>24.541</v>
      </c>
      <c r="I327" s="217"/>
      <c r="J327" s="218">
        <f>ROUND(I327*H327,2)</f>
        <v>0</v>
      </c>
      <c r="K327" s="214" t="s">
        <v>137</v>
      </c>
      <c r="L327" s="219"/>
      <c r="M327" s="220" t="s">
        <v>1</v>
      </c>
      <c r="N327" s="221" t="s">
        <v>42</v>
      </c>
      <c r="O327" s="76"/>
      <c r="P327" s="180">
        <f>O327*H327</f>
        <v>0</v>
      </c>
      <c r="Q327" s="180">
        <v>0</v>
      </c>
      <c r="R327" s="180">
        <f>Q327*H327</f>
        <v>0</v>
      </c>
      <c r="S327" s="180">
        <v>0</v>
      </c>
      <c r="T327" s="18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2" t="s">
        <v>153</v>
      </c>
      <c r="AT327" s="182" t="s">
        <v>151</v>
      </c>
      <c r="AU327" s="182" t="s">
        <v>87</v>
      </c>
      <c r="AY327" s="18" t="s">
        <v>128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18" t="s">
        <v>85</v>
      </c>
      <c r="BK327" s="183">
        <f>ROUND(I327*H327,2)</f>
        <v>0</v>
      </c>
      <c r="BL327" s="18" t="s">
        <v>138</v>
      </c>
      <c r="BM327" s="182" t="s">
        <v>419</v>
      </c>
    </row>
    <row r="328" s="2" customFormat="1">
      <c r="A328" s="37"/>
      <c r="B328" s="38"/>
      <c r="C328" s="37"/>
      <c r="D328" s="184" t="s">
        <v>139</v>
      </c>
      <c r="E328" s="37"/>
      <c r="F328" s="185" t="s">
        <v>417</v>
      </c>
      <c r="G328" s="37"/>
      <c r="H328" s="37"/>
      <c r="I328" s="186"/>
      <c r="J328" s="37"/>
      <c r="K328" s="37"/>
      <c r="L328" s="38"/>
      <c r="M328" s="187"/>
      <c r="N328" s="188"/>
      <c r="O328" s="76"/>
      <c r="P328" s="76"/>
      <c r="Q328" s="76"/>
      <c r="R328" s="76"/>
      <c r="S328" s="76"/>
      <c r="T328" s="7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8" t="s">
        <v>139</v>
      </c>
      <c r="AU328" s="18" t="s">
        <v>87</v>
      </c>
    </row>
    <row r="329" s="13" customFormat="1">
      <c r="A329" s="13"/>
      <c r="B329" s="189"/>
      <c r="C329" s="13"/>
      <c r="D329" s="184" t="s">
        <v>140</v>
      </c>
      <c r="E329" s="190" t="s">
        <v>1</v>
      </c>
      <c r="F329" s="191" t="s">
        <v>417</v>
      </c>
      <c r="G329" s="13"/>
      <c r="H329" s="190" t="s">
        <v>1</v>
      </c>
      <c r="I329" s="192"/>
      <c r="J329" s="13"/>
      <c r="K329" s="13"/>
      <c r="L329" s="189"/>
      <c r="M329" s="193"/>
      <c r="N329" s="194"/>
      <c r="O329" s="194"/>
      <c r="P329" s="194"/>
      <c r="Q329" s="194"/>
      <c r="R329" s="194"/>
      <c r="S329" s="194"/>
      <c r="T329" s="19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0" t="s">
        <v>140</v>
      </c>
      <c r="AU329" s="190" t="s">
        <v>87</v>
      </c>
      <c r="AV329" s="13" t="s">
        <v>85</v>
      </c>
      <c r="AW329" s="13" t="s">
        <v>31</v>
      </c>
      <c r="AX329" s="13" t="s">
        <v>77</v>
      </c>
      <c r="AY329" s="190" t="s">
        <v>128</v>
      </c>
    </row>
    <row r="330" s="14" customFormat="1">
      <c r="A330" s="14"/>
      <c r="B330" s="196"/>
      <c r="C330" s="14"/>
      <c r="D330" s="184" t="s">
        <v>140</v>
      </c>
      <c r="E330" s="197" t="s">
        <v>1</v>
      </c>
      <c r="F330" s="198" t="s">
        <v>420</v>
      </c>
      <c r="G330" s="14"/>
      <c r="H330" s="199">
        <v>24.541</v>
      </c>
      <c r="I330" s="200"/>
      <c r="J330" s="14"/>
      <c r="K330" s="14"/>
      <c r="L330" s="196"/>
      <c r="M330" s="201"/>
      <c r="N330" s="202"/>
      <c r="O330" s="202"/>
      <c r="P330" s="202"/>
      <c r="Q330" s="202"/>
      <c r="R330" s="202"/>
      <c r="S330" s="202"/>
      <c r="T330" s="20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7" t="s">
        <v>140</v>
      </c>
      <c r="AU330" s="197" t="s">
        <v>87</v>
      </c>
      <c r="AV330" s="14" t="s">
        <v>87</v>
      </c>
      <c r="AW330" s="14" t="s">
        <v>31</v>
      </c>
      <c r="AX330" s="14" t="s">
        <v>77</v>
      </c>
      <c r="AY330" s="197" t="s">
        <v>128</v>
      </c>
    </row>
    <row r="331" s="15" customFormat="1">
      <c r="A331" s="15"/>
      <c r="B331" s="204"/>
      <c r="C331" s="15"/>
      <c r="D331" s="184" t="s">
        <v>140</v>
      </c>
      <c r="E331" s="205" t="s">
        <v>1</v>
      </c>
      <c r="F331" s="206" t="s">
        <v>150</v>
      </c>
      <c r="G331" s="15"/>
      <c r="H331" s="207">
        <v>24.541</v>
      </c>
      <c r="I331" s="208"/>
      <c r="J331" s="15"/>
      <c r="K331" s="15"/>
      <c r="L331" s="204"/>
      <c r="M331" s="209"/>
      <c r="N331" s="210"/>
      <c r="O331" s="210"/>
      <c r="P331" s="210"/>
      <c r="Q331" s="210"/>
      <c r="R331" s="210"/>
      <c r="S331" s="210"/>
      <c r="T331" s="211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05" t="s">
        <v>140</v>
      </c>
      <c r="AU331" s="205" t="s">
        <v>87</v>
      </c>
      <c r="AV331" s="15" t="s">
        <v>138</v>
      </c>
      <c r="AW331" s="15" t="s">
        <v>31</v>
      </c>
      <c r="AX331" s="15" t="s">
        <v>85</v>
      </c>
      <c r="AY331" s="205" t="s">
        <v>128</v>
      </c>
    </row>
    <row r="332" s="2" customFormat="1" ht="49.05" customHeight="1">
      <c r="A332" s="37"/>
      <c r="B332" s="170"/>
      <c r="C332" s="171" t="s">
        <v>421</v>
      </c>
      <c r="D332" s="171" t="s">
        <v>133</v>
      </c>
      <c r="E332" s="172" t="s">
        <v>422</v>
      </c>
      <c r="F332" s="173" t="s">
        <v>423</v>
      </c>
      <c r="G332" s="174" t="s">
        <v>187</v>
      </c>
      <c r="H332" s="175">
        <v>113.17</v>
      </c>
      <c r="I332" s="176"/>
      <c r="J332" s="177">
        <f>ROUND(I332*H332,2)</f>
        <v>0</v>
      </c>
      <c r="K332" s="173" t="s">
        <v>137</v>
      </c>
      <c r="L332" s="38"/>
      <c r="M332" s="178" t="s">
        <v>1</v>
      </c>
      <c r="N332" s="179" t="s">
        <v>42</v>
      </c>
      <c r="O332" s="76"/>
      <c r="P332" s="180">
        <f>O332*H332</f>
        <v>0</v>
      </c>
      <c r="Q332" s="180">
        <v>0</v>
      </c>
      <c r="R332" s="180">
        <f>Q332*H332</f>
        <v>0</v>
      </c>
      <c r="S332" s="180">
        <v>0</v>
      </c>
      <c r="T332" s="18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2" t="s">
        <v>138</v>
      </c>
      <c r="AT332" s="182" t="s">
        <v>133</v>
      </c>
      <c r="AU332" s="182" t="s">
        <v>87</v>
      </c>
      <c r="AY332" s="18" t="s">
        <v>128</v>
      </c>
      <c r="BE332" s="183">
        <f>IF(N332="základní",J332,0)</f>
        <v>0</v>
      </c>
      <c r="BF332" s="183">
        <f>IF(N332="snížená",J332,0)</f>
        <v>0</v>
      </c>
      <c r="BG332" s="183">
        <f>IF(N332="zákl. přenesená",J332,0)</f>
        <v>0</v>
      </c>
      <c r="BH332" s="183">
        <f>IF(N332="sníž. přenesená",J332,0)</f>
        <v>0</v>
      </c>
      <c r="BI332" s="183">
        <f>IF(N332="nulová",J332,0)</f>
        <v>0</v>
      </c>
      <c r="BJ332" s="18" t="s">
        <v>85</v>
      </c>
      <c r="BK332" s="183">
        <f>ROUND(I332*H332,2)</f>
        <v>0</v>
      </c>
      <c r="BL332" s="18" t="s">
        <v>138</v>
      </c>
      <c r="BM332" s="182" t="s">
        <v>424</v>
      </c>
    </row>
    <row r="333" s="2" customFormat="1">
      <c r="A333" s="37"/>
      <c r="B333" s="38"/>
      <c r="C333" s="37"/>
      <c r="D333" s="184" t="s">
        <v>139</v>
      </c>
      <c r="E333" s="37"/>
      <c r="F333" s="185" t="s">
        <v>423</v>
      </c>
      <c r="G333" s="37"/>
      <c r="H333" s="37"/>
      <c r="I333" s="186"/>
      <c r="J333" s="37"/>
      <c r="K333" s="37"/>
      <c r="L333" s="38"/>
      <c r="M333" s="187"/>
      <c r="N333" s="188"/>
      <c r="O333" s="76"/>
      <c r="P333" s="76"/>
      <c r="Q333" s="76"/>
      <c r="R333" s="76"/>
      <c r="S333" s="76"/>
      <c r="T333" s="7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8" t="s">
        <v>139</v>
      </c>
      <c r="AU333" s="18" t="s">
        <v>87</v>
      </c>
    </row>
    <row r="334" s="13" customFormat="1">
      <c r="A334" s="13"/>
      <c r="B334" s="189"/>
      <c r="C334" s="13"/>
      <c r="D334" s="184" t="s">
        <v>140</v>
      </c>
      <c r="E334" s="190" t="s">
        <v>1</v>
      </c>
      <c r="F334" s="191" t="s">
        <v>425</v>
      </c>
      <c r="G334" s="13"/>
      <c r="H334" s="190" t="s">
        <v>1</v>
      </c>
      <c r="I334" s="192"/>
      <c r="J334" s="13"/>
      <c r="K334" s="13"/>
      <c r="L334" s="189"/>
      <c r="M334" s="193"/>
      <c r="N334" s="194"/>
      <c r="O334" s="194"/>
      <c r="P334" s="194"/>
      <c r="Q334" s="194"/>
      <c r="R334" s="194"/>
      <c r="S334" s="194"/>
      <c r="T334" s="19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0" t="s">
        <v>140</v>
      </c>
      <c r="AU334" s="190" t="s">
        <v>87</v>
      </c>
      <c r="AV334" s="13" t="s">
        <v>85</v>
      </c>
      <c r="AW334" s="13" t="s">
        <v>31</v>
      </c>
      <c r="AX334" s="13" t="s">
        <v>77</v>
      </c>
      <c r="AY334" s="190" t="s">
        <v>128</v>
      </c>
    </row>
    <row r="335" s="14" customFormat="1">
      <c r="A335" s="14"/>
      <c r="B335" s="196"/>
      <c r="C335" s="14"/>
      <c r="D335" s="184" t="s">
        <v>140</v>
      </c>
      <c r="E335" s="197" t="s">
        <v>1</v>
      </c>
      <c r="F335" s="198" t="s">
        <v>426</v>
      </c>
      <c r="G335" s="14"/>
      <c r="H335" s="199">
        <v>87.170000000000002</v>
      </c>
      <c r="I335" s="200"/>
      <c r="J335" s="14"/>
      <c r="K335" s="14"/>
      <c r="L335" s="196"/>
      <c r="M335" s="201"/>
      <c r="N335" s="202"/>
      <c r="O335" s="202"/>
      <c r="P335" s="202"/>
      <c r="Q335" s="202"/>
      <c r="R335" s="202"/>
      <c r="S335" s="202"/>
      <c r="T335" s="20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7" t="s">
        <v>140</v>
      </c>
      <c r="AU335" s="197" t="s">
        <v>87</v>
      </c>
      <c r="AV335" s="14" t="s">
        <v>87</v>
      </c>
      <c r="AW335" s="14" t="s">
        <v>31</v>
      </c>
      <c r="AX335" s="14" t="s">
        <v>77</v>
      </c>
      <c r="AY335" s="197" t="s">
        <v>128</v>
      </c>
    </row>
    <row r="336" s="13" customFormat="1">
      <c r="A336" s="13"/>
      <c r="B336" s="189"/>
      <c r="C336" s="13"/>
      <c r="D336" s="184" t="s">
        <v>140</v>
      </c>
      <c r="E336" s="190" t="s">
        <v>1</v>
      </c>
      <c r="F336" s="191" t="s">
        <v>427</v>
      </c>
      <c r="G336" s="13"/>
      <c r="H336" s="190" t="s">
        <v>1</v>
      </c>
      <c r="I336" s="192"/>
      <c r="J336" s="13"/>
      <c r="K336" s="13"/>
      <c r="L336" s="189"/>
      <c r="M336" s="193"/>
      <c r="N336" s="194"/>
      <c r="O336" s="194"/>
      <c r="P336" s="194"/>
      <c r="Q336" s="194"/>
      <c r="R336" s="194"/>
      <c r="S336" s="194"/>
      <c r="T336" s="19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0" t="s">
        <v>140</v>
      </c>
      <c r="AU336" s="190" t="s">
        <v>87</v>
      </c>
      <c r="AV336" s="13" t="s">
        <v>85</v>
      </c>
      <c r="AW336" s="13" t="s">
        <v>31</v>
      </c>
      <c r="AX336" s="13" t="s">
        <v>77</v>
      </c>
      <c r="AY336" s="190" t="s">
        <v>128</v>
      </c>
    </row>
    <row r="337" s="14" customFormat="1">
      <c r="A337" s="14"/>
      <c r="B337" s="196"/>
      <c r="C337" s="14"/>
      <c r="D337" s="184" t="s">
        <v>140</v>
      </c>
      <c r="E337" s="197" t="s">
        <v>1</v>
      </c>
      <c r="F337" s="198" t="s">
        <v>428</v>
      </c>
      <c r="G337" s="14"/>
      <c r="H337" s="199">
        <v>8</v>
      </c>
      <c r="I337" s="200"/>
      <c r="J337" s="14"/>
      <c r="K337" s="14"/>
      <c r="L337" s="196"/>
      <c r="M337" s="201"/>
      <c r="N337" s="202"/>
      <c r="O337" s="202"/>
      <c r="P337" s="202"/>
      <c r="Q337" s="202"/>
      <c r="R337" s="202"/>
      <c r="S337" s="202"/>
      <c r="T337" s="20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7" t="s">
        <v>140</v>
      </c>
      <c r="AU337" s="197" t="s">
        <v>87</v>
      </c>
      <c r="AV337" s="14" t="s">
        <v>87</v>
      </c>
      <c r="AW337" s="14" t="s">
        <v>31</v>
      </c>
      <c r="AX337" s="14" t="s">
        <v>77</v>
      </c>
      <c r="AY337" s="197" t="s">
        <v>128</v>
      </c>
    </row>
    <row r="338" s="13" customFormat="1">
      <c r="A338" s="13"/>
      <c r="B338" s="189"/>
      <c r="C338" s="13"/>
      <c r="D338" s="184" t="s">
        <v>140</v>
      </c>
      <c r="E338" s="190" t="s">
        <v>1</v>
      </c>
      <c r="F338" s="191" t="s">
        <v>429</v>
      </c>
      <c r="G338" s="13"/>
      <c r="H338" s="190" t="s">
        <v>1</v>
      </c>
      <c r="I338" s="192"/>
      <c r="J338" s="13"/>
      <c r="K338" s="13"/>
      <c r="L338" s="189"/>
      <c r="M338" s="193"/>
      <c r="N338" s="194"/>
      <c r="O338" s="194"/>
      <c r="P338" s="194"/>
      <c r="Q338" s="194"/>
      <c r="R338" s="194"/>
      <c r="S338" s="194"/>
      <c r="T338" s="19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0" t="s">
        <v>140</v>
      </c>
      <c r="AU338" s="190" t="s">
        <v>87</v>
      </c>
      <c r="AV338" s="13" t="s">
        <v>85</v>
      </c>
      <c r="AW338" s="13" t="s">
        <v>31</v>
      </c>
      <c r="AX338" s="13" t="s">
        <v>77</v>
      </c>
      <c r="AY338" s="190" t="s">
        <v>128</v>
      </c>
    </row>
    <row r="339" s="14" customFormat="1">
      <c r="A339" s="14"/>
      <c r="B339" s="196"/>
      <c r="C339" s="14"/>
      <c r="D339" s="184" t="s">
        <v>140</v>
      </c>
      <c r="E339" s="197" t="s">
        <v>1</v>
      </c>
      <c r="F339" s="198" t="s">
        <v>430</v>
      </c>
      <c r="G339" s="14"/>
      <c r="H339" s="199">
        <v>18</v>
      </c>
      <c r="I339" s="200"/>
      <c r="J339" s="14"/>
      <c r="K339" s="14"/>
      <c r="L339" s="196"/>
      <c r="M339" s="201"/>
      <c r="N339" s="202"/>
      <c r="O339" s="202"/>
      <c r="P339" s="202"/>
      <c r="Q339" s="202"/>
      <c r="R339" s="202"/>
      <c r="S339" s="202"/>
      <c r="T339" s="20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7" t="s">
        <v>140</v>
      </c>
      <c r="AU339" s="197" t="s">
        <v>87</v>
      </c>
      <c r="AV339" s="14" t="s">
        <v>87</v>
      </c>
      <c r="AW339" s="14" t="s">
        <v>31</v>
      </c>
      <c r="AX339" s="14" t="s">
        <v>77</v>
      </c>
      <c r="AY339" s="197" t="s">
        <v>128</v>
      </c>
    </row>
    <row r="340" s="15" customFormat="1">
      <c r="A340" s="15"/>
      <c r="B340" s="204"/>
      <c r="C340" s="15"/>
      <c r="D340" s="184" t="s">
        <v>140</v>
      </c>
      <c r="E340" s="205" t="s">
        <v>1</v>
      </c>
      <c r="F340" s="206" t="s">
        <v>150</v>
      </c>
      <c r="G340" s="15"/>
      <c r="H340" s="207">
        <v>113.17</v>
      </c>
      <c r="I340" s="208"/>
      <c r="J340" s="15"/>
      <c r="K340" s="15"/>
      <c r="L340" s="204"/>
      <c r="M340" s="209"/>
      <c r="N340" s="210"/>
      <c r="O340" s="210"/>
      <c r="P340" s="210"/>
      <c r="Q340" s="210"/>
      <c r="R340" s="210"/>
      <c r="S340" s="210"/>
      <c r="T340" s="211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05" t="s">
        <v>140</v>
      </c>
      <c r="AU340" s="205" t="s">
        <v>87</v>
      </c>
      <c r="AV340" s="15" t="s">
        <v>138</v>
      </c>
      <c r="AW340" s="15" t="s">
        <v>31</v>
      </c>
      <c r="AX340" s="15" t="s">
        <v>85</v>
      </c>
      <c r="AY340" s="205" t="s">
        <v>128</v>
      </c>
    </row>
    <row r="341" s="2" customFormat="1" ht="16.5" customHeight="1">
      <c r="A341" s="37"/>
      <c r="B341" s="170"/>
      <c r="C341" s="212" t="s">
        <v>257</v>
      </c>
      <c r="D341" s="212" t="s">
        <v>151</v>
      </c>
      <c r="E341" s="213" t="s">
        <v>431</v>
      </c>
      <c r="F341" s="214" t="s">
        <v>425</v>
      </c>
      <c r="G341" s="215" t="s">
        <v>187</v>
      </c>
      <c r="H341" s="216">
        <v>87.170000000000002</v>
      </c>
      <c r="I341" s="217"/>
      <c r="J341" s="218">
        <f>ROUND(I341*H341,2)</f>
        <v>0</v>
      </c>
      <c r="K341" s="214" t="s">
        <v>137</v>
      </c>
      <c r="L341" s="219"/>
      <c r="M341" s="220" t="s">
        <v>1</v>
      </c>
      <c r="N341" s="221" t="s">
        <v>42</v>
      </c>
      <c r="O341" s="76"/>
      <c r="P341" s="180">
        <f>O341*H341</f>
        <v>0</v>
      </c>
      <c r="Q341" s="180">
        <v>0</v>
      </c>
      <c r="R341" s="180">
        <f>Q341*H341</f>
        <v>0</v>
      </c>
      <c r="S341" s="180">
        <v>0</v>
      </c>
      <c r="T341" s="181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2" t="s">
        <v>153</v>
      </c>
      <c r="AT341" s="182" t="s">
        <v>151</v>
      </c>
      <c r="AU341" s="182" t="s">
        <v>87</v>
      </c>
      <c r="AY341" s="18" t="s">
        <v>128</v>
      </c>
      <c r="BE341" s="183">
        <f>IF(N341="základní",J341,0)</f>
        <v>0</v>
      </c>
      <c r="BF341" s="183">
        <f>IF(N341="snížená",J341,0)</f>
        <v>0</v>
      </c>
      <c r="BG341" s="183">
        <f>IF(N341="zákl. přenesená",J341,0)</f>
        <v>0</v>
      </c>
      <c r="BH341" s="183">
        <f>IF(N341="sníž. přenesená",J341,0)</f>
        <v>0</v>
      </c>
      <c r="BI341" s="183">
        <f>IF(N341="nulová",J341,0)</f>
        <v>0</v>
      </c>
      <c r="BJ341" s="18" t="s">
        <v>85</v>
      </c>
      <c r="BK341" s="183">
        <f>ROUND(I341*H341,2)</f>
        <v>0</v>
      </c>
      <c r="BL341" s="18" t="s">
        <v>138</v>
      </c>
      <c r="BM341" s="182" t="s">
        <v>432</v>
      </c>
    </row>
    <row r="342" s="2" customFormat="1">
      <c r="A342" s="37"/>
      <c r="B342" s="38"/>
      <c r="C342" s="37"/>
      <c r="D342" s="184" t="s">
        <v>139</v>
      </c>
      <c r="E342" s="37"/>
      <c r="F342" s="185" t="s">
        <v>425</v>
      </c>
      <c r="G342" s="37"/>
      <c r="H342" s="37"/>
      <c r="I342" s="186"/>
      <c r="J342" s="37"/>
      <c r="K342" s="37"/>
      <c r="L342" s="38"/>
      <c r="M342" s="187"/>
      <c r="N342" s="188"/>
      <c r="O342" s="76"/>
      <c r="P342" s="76"/>
      <c r="Q342" s="76"/>
      <c r="R342" s="76"/>
      <c r="S342" s="76"/>
      <c r="T342" s="7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8" t="s">
        <v>139</v>
      </c>
      <c r="AU342" s="18" t="s">
        <v>87</v>
      </c>
    </row>
    <row r="343" s="13" customFormat="1">
      <c r="A343" s="13"/>
      <c r="B343" s="189"/>
      <c r="C343" s="13"/>
      <c r="D343" s="184" t="s">
        <v>140</v>
      </c>
      <c r="E343" s="190" t="s">
        <v>1</v>
      </c>
      <c r="F343" s="191" t="s">
        <v>425</v>
      </c>
      <c r="G343" s="13"/>
      <c r="H343" s="190" t="s">
        <v>1</v>
      </c>
      <c r="I343" s="192"/>
      <c r="J343" s="13"/>
      <c r="K343" s="13"/>
      <c r="L343" s="189"/>
      <c r="M343" s="193"/>
      <c r="N343" s="194"/>
      <c r="O343" s="194"/>
      <c r="P343" s="194"/>
      <c r="Q343" s="194"/>
      <c r="R343" s="194"/>
      <c r="S343" s="194"/>
      <c r="T343" s="19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0" t="s">
        <v>140</v>
      </c>
      <c r="AU343" s="190" t="s">
        <v>87</v>
      </c>
      <c r="AV343" s="13" t="s">
        <v>85</v>
      </c>
      <c r="AW343" s="13" t="s">
        <v>31</v>
      </c>
      <c r="AX343" s="13" t="s">
        <v>77</v>
      </c>
      <c r="AY343" s="190" t="s">
        <v>128</v>
      </c>
    </row>
    <row r="344" s="14" customFormat="1">
      <c r="A344" s="14"/>
      <c r="B344" s="196"/>
      <c r="C344" s="14"/>
      <c r="D344" s="184" t="s">
        <v>140</v>
      </c>
      <c r="E344" s="197" t="s">
        <v>1</v>
      </c>
      <c r="F344" s="198" t="s">
        <v>426</v>
      </c>
      <c r="G344" s="14"/>
      <c r="H344" s="199">
        <v>87.170000000000002</v>
      </c>
      <c r="I344" s="200"/>
      <c r="J344" s="14"/>
      <c r="K344" s="14"/>
      <c r="L344" s="196"/>
      <c r="M344" s="201"/>
      <c r="N344" s="202"/>
      <c r="O344" s="202"/>
      <c r="P344" s="202"/>
      <c r="Q344" s="202"/>
      <c r="R344" s="202"/>
      <c r="S344" s="202"/>
      <c r="T344" s="20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7" t="s">
        <v>140</v>
      </c>
      <c r="AU344" s="197" t="s">
        <v>87</v>
      </c>
      <c r="AV344" s="14" t="s">
        <v>87</v>
      </c>
      <c r="AW344" s="14" t="s">
        <v>31</v>
      </c>
      <c r="AX344" s="14" t="s">
        <v>77</v>
      </c>
      <c r="AY344" s="197" t="s">
        <v>128</v>
      </c>
    </row>
    <row r="345" s="15" customFormat="1">
      <c r="A345" s="15"/>
      <c r="B345" s="204"/>
      <c r="C345" s="15"/>
      <c r="D345" s="184" t="s">
        <v>140</v>
      </c>
      <c r="E345" s="205" t="s">
        <v>1</v>
      </c>
      <c r="F345" s="206" t="s">
        <v>150</v>
      </c>
      <c r="G345" s="15"/>
      <c r="H345" s="207">
        <v>87.170000000000002</v>
      </c>
      <c r="I345" s="208"/>
      <c r="J345" s="15"/>
      <c r="K345" s="15"/>
      <c r="L345" s="204"/>
      <c r="M345" s="209"/>
      <c r="N345" s="210"/>
      <c r="O345" s="210"/>
      <c r="P345" s="210"/>
      <c r="Q345" s="210"/>
      <c r="R345" s="210"/>
      <c r="S345" s="210"/>
      <c r="T345" s="21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05" t="s">
        <v>140</v>
      </c>
      <c r="AU345" s="205" t="s">
        <v>87</v>
      </c>
      <c r="AV345" s="15" t="s">
        <v>138</v>
      </c>
      <c r="AW345" s="15" t="s">
        <v>31</v>
      </c>
      <c r="AX345" s="15" t="s">
        <v>85</v>
      </c>
      <c r="AY345" s="205" t="s">
        <v>128</v>
      </c>
    </row>
    <row r="346" s="2" customFormat="1" ht="24.15" customHeight="1">
      <c r="A346" s="37"/>
      <c r="B346" s="170"/>
      <c r="C346" s="212" t="s">
        <v>433</v>
      </c>
      <c r="D346" s="212" t="s">
        <v>151</v>
      </c>
      <c r="E346" s="213" t="s">
        <v>434</v>
      </c>
      <c r="F346" s="214" t="s">
        <v>427</v>
      </c>
      <c r="G346" s="215" t="s">
        <v>187</v>
      </c>
      <c r="H346" s="216">
        <v>8</v>
      </c>
      <c r="I346" s="217"/>
      <c r="J346" s="218">
        <f>ROUND(I346*H346,2)</f>
        <v>0</v>
      </c>
      <c r="K346" s="214" t="s">
        <v>137</v>
      </c>
      <c r="L346" s="219"/>
      <c r="M346" s="220" t="s">
        <v>1</v>
      </c>
      <c r="N346" s="221" t="s">
        <v>42</v>
      </c>
      <c r="O346" s="76"/>
      <c r="P346" s="180">
        <f>O346*H346</f>
        <v>0</v>
      </c>
      <c r="Q346" s="180">
        <v>0</v>
      </c>
      <c r="R346" s="180">
        <f>Q346*H346</f>
        <v>0</v>
      </c>
      <c r="S346" s="180">
        <v>0</v>
      </c>
      <c r="T346" s="18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2" t="s">
        <v>153</v>
      </c>
      <c r="AT346" s="182" t="s">
        <v>151</v>
      </c>
      <c r="AU346" s="182" t="s">
        <v>87</v>
      </c>
      <c r="AY346" s="18" t="s">
        <v>128</v>
      </c>
      <c r="BE346" s="183">
        <f>IF(N346="základní",J346,0)</f>
        <v>0</v>
      </c>
      <c r="BF346" s="183">
        <f>IF(N346="snížená",J346,0)</f>
        <v>0</v>
      </c>
      <c r="BG346" s="183">
        <f>IF(N346="zákl. přenesená",J346,0)</f>
        <v>0</v>
      </c>
      <c r="BH346" s="183">
        <f>IF(N346="sníž. přenesená",J346,0)</f>
        <v>0</v>
      </c>
      <c r="BI346" s="183">
        <f>IF(N346="nulová",J346,0)</f>
        <v>0</v>
      </c>
      <c r="BJ346" s="18" t="s">
        <v>85</v>
      </c>
      <c r="BK346" s="183">
        <f>ROUND(I346*H346,2)</f>
        <v>0</v>
      </c>
      <c r="BL346" s="18" t="s">
        <v>138</v>
      </c>
      <c r="BM346" s="182" t="s">
        <v>435</v>
      </c>
    </row>
    <row r="347" s="2" customFormat="1">
      <c r="A347" s="37"/>
      <c r="B347" s="38"/>
      <c r="C347" s="37"/>
      <c r="D347" s="184" t="s">
        <v>139</v>
      </c>
      <c r="E347" s="37"/>
      <c r="F347" s="185" t="s">
        <v>427</v>
      </c>
      <c r="G347" s="37"/>
      <c r="H347" s="37"/>
      <c r="I347" s="186"/>
      <c r="J347" s="37"/>
      <c r="K347" s="37"/>
      <c r="L347" s="38"/>
      <c r="M347" s="187"/>
      <c r="N347" s="188"/>
      <c r="O347" s="76"/>
      <c r="P347" s="76"/>
      <c r="Q347" s="76"/>
      <c r="R347" s="76"/>
      <c r="S347" s="76"/>
      <c r="T347" s="7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139</v>
      </c>
      <c r="AU347" s="18" t="s">
        <v>87</v>
      </c>
    </row>
    <row r="348" s="13" customFormat="1">
      <c r="A348" s="13"/>
      <c r="B348" s="189"/>
      <c r="C348" s="13"/>
      <c r="D348" s="184" t="s">
        <v>140</v>
      </c>
      <c r="E348" s="190" t="s">
        <v>1</v>
      </c>
      <c r="F348" s="191" t="s">
        <v>427</v>
      </c>
      <c r="G348" s="13"/>
      <c r="H348" s="190" t="s">
        <v>1</v>
      </c>
      <c r="I348" s="192"/>
      <c r="J348" s="13"/>
      <c r="K348" s="13"/>
      <c r="L348" s="189"/>
      <c r="M348" s="193"/>
      <c r="N348" s="194"/>
      <c r="O348" s="194"/>
      <c r="P348" s="194"/>
      <c r="Q348" s="194"/>
      <c r="R348" s="194"/>
      <c r="S348" s="194"/>
      <c r="T348" s="19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0" t="s">
        <v>140</v>
      </c>
      <c r="AU348" s="190" t="s">
        <v>87</v>
      </c>
      <c r="AV348" s="13" t="s">
        <v>85</v>
      </c>
      <c r="AW348" s="13" t="s">
        <v>31</v>
      </c>
      <c r="AX348" s="13" t="s">
        <v>77</v>
      </c>
      <c r="AY348" s="190" t="s">
        <v>128</v>
      </c>
    </row>
    <row r="349" s="14" customFormat="1">
      <c r="A349" s="14"/>
      <c r="B349" s="196"/>
      <c r="C349" s="14"/>
      <c r="D349" s="184" t="s">
        <v>140</v>
      </c>
      <c r="E349" s="197" t="s">
        <v>1</v>
      </c>
      <c r="F349" s="198" t="s">
        <v>428</v>
      </c>
      <c r="G349" s="14"/>
      <c r="H349" s="199">
        <v>8</v>
      </c>
      <c r="I349" s="200"/>
      <c r="J349" s="14"/>
      <c r="K349" s="14"/>
      <c r="L349" s="196"/>
      <c r="M349" s="201"/>
      <c r="N349" s="202"/>
      <c r="O349" s="202"/>
      <c r="P349" s="202"/>
      <c r="Q349" s="202"/>
      <c r="R349" s="202"/>
      <c r="S349" s="202"/>
      <c r="T349" s="20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7" t="s">
        <v>140</v>
      </c>
      <c r="AU349" s="197" t="s">
        <v>87</v>
      </c>
      <c r="AV349" s="14" t="s">
        <v>87</v>
      </c>
      <c r="AW349" s="14" t="s">
        <v>31</v>
      </c>
      <c r="AX349" s="14" t="s">
        <v>77</v>
      </c>
      <c r="AY349" s="197" t="s">
        <v>128</v>
      </c>
    </row>
    <row r="350" s="15" customFormat="1">
      <c r="A350" s="15"/>
      <c r="B350" s="204"/>
      <c r="C350" s="15"/>
      <c r="D350" s="184" t="s">
        <v>140</v>
      </c>
      <c r="E350" s="205" t="s">
        <v>1</v>
      </c>
      <c r="F350" s="206" t="s">
        <v>150</v>
      </c>
      <c r="G350" s="15"/>
      <c r="H350" s="207">
        <v>8</v>
      </c>
      <c r="I350" s="208"/>
      <c r="J350" s="15"/>
      <c r="K350" s="15"/>
      <c r="L350" s="204"/>
      <c r="M350" s="209"/>
      <c r="N350" s="210"/>
      <c r="O350" s="210"/>
      <c r="P350" s="210"/>
      <c r="Q350" s="210"/>
      <c r="R350" s="210"/>
      <c r="S350" s="210"/>
      <c r="T350" s="211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05" t="s">
        <v>140</v>
      </c>
      <c r="AU350" s="205" t="s">
        <v>87</v>
      </c>
      <c r="AV350" s="15" t="s">
        <v>138</v>
      </c>
      <c r="AW350" s="15" t="s">
        <v>31</v>
      </c>
      <c r="AX350" s="15" t="s">
        <v>85</v>
      </c>
      <c r="AY350" s="205" t="s">
        <v>128</v>
      </c>
    </row>
    <row r="351" s="2" customFormat="1" ht="24.15" customHeight="1">
      <c r="A351" s="37"/>
      <c r="B351" s="170"/>
      <c r="C351" s="212" t="s">
        <v>344</v>
      </c>
      <c r="D351" s="212" t="s">
        <v>151</v>
      </c>
      <c r="E351" s="213" t="s">
        <v>436</v>
      </c>
      <c r="F351" s="214" t="s">
        <v>429</v>
      </c>
      <c r="G351" s="215" t="s">
        <v>187</v>
      </c>
      <c r="H351" s="216">
        <v>18</v>
      </c>
      <c r="I351" s="217"/>
      <c r="J351" s="218">
        <f>ROUND(I351*H351,2)</f>
        <v>0</v>
      </c>
      <c r="K351" s="214" t="s">
        <v>137</v>
      </c>
      <c r="L351" s="219"/>
      <c r="M351" s="220" t="s">
        <v>1</v>
      </c>
      <c r="N351" s="221" t="s">
        <v>42</v>
      </c>
      <c r="O351" s="76"/>
      <c r="P351" s="180">
        <f>O351*H351</f>
        <v>0</v>
      </c>
      <c r="Q351" s="180">
        <v>0</v>
      </c>
      <c r="R351" s="180">
        <f>Q351*H351</f>
        <v>0</v>
      </c>
      <c r="S351" s="180">
        <v>0</v>
      </c>
      <c r="T351" s="18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82" t="s">
        <v>153</v>
      </c>
      <c r="AT351" s="182" t="s">
        <v>151</v>
      </c>
      <c r="AU351" s="182" t="s">
        <v>87</v>
      </c>
      <c r="AY351" s="18" t="s">
        <v>128</v>
      </c>
      <c r="BE351" s="183">
        <f>IF(N351="základní",J351,0)</f>
        <v>0</v>
      </c>
      <c r="BF351" s="183">
        <f>IF(N351="snížená",J351,0)</f>
        <v>0</v>
      </c>
      <c r="BG351" s="183">
        <f>IF(N351="zákl. přenesená",J351,0)</f>
        <v>0</v>
      </c>
      <c r="BH351" s="183">
        <f>IF(N351="sníž. přenesená",J351,0)</f>
        <v>0</v>
      </c>
      <c r="BI351" s="183">
        <f>IF(N351="nulová",J351,0)</f>
        <v>0</v>
      </c>
      <c r="BJ351" s="18" t="s">
        <v>85</v>
      </c>
      <c r="BK351" s="183">
        <f>ROUND(I351*H351,2)</f>
        <v>0</v>
      </c>
      <c r="BL351" s="18" t="s">
        <v>138</v>
      </c>
      <c r="BM351" s="182" t="s">
        <v>437</v>
      </c>
    </row>
    <row r="352" s="2" customFormat="1">
      <c r="A352" s="37"/>
      <c r="B352" s="38"/>
      <c r="C352" s="37"/>
      <c r="D352" s="184" t="s">
        <v>139</v>
      </c>
      <c r="E352" s="37"/>
      <c r="F352" s="185" t="s">
        <v>429</v>
      </c>
      <c r="G352" s="37"/>
      <c r="H352" s="37"/>
      <c r="I352" s="186"/>
      <c r="J352" s="37"/>
      <c r="K352" s="37"/>
      <c r="L352" s="38"/>
      <c r="M352" s="187"/>
      <c r="N352" s="188"/>
      <c r="O352" s="76"/>
      <c r="P352" s="76"/>
      <c r="Q352" s="76"/>
      <c r="R352" s="76"/>
      <c r="S352" s="76"/>
      <c r="T352" s="7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8" t="s">
        <v>139</v>
      </c>
      <c r="AU352" s="18" t="s">
        <v>87</v>
      </c>
    </row>
    <row r="353" s="13" customFormat="1">
      <c r="A353" s="13"/>
      <c r="B353" s="189"/>
      <c r="C353" s="13"/>
      <c r="D353" s="184" t="s">
        <v>140</v>
      </c>
      <c r="E353" s="190" t="s">
        <v>1</v>
      </c>
      <c r="F353" s="191" t="s">
        <v>429</v>
      </c>
      <c r="G353" s="13"/>
      <c r="H353" s="190" t="s">
        <v>1</v>
      </c>
      <c r="I353" s="192"/>
      <c r="J353" s="13"/>
      <c r="K353" s="13"/>
      <c r="L353" s="189"/>
      <c r="M353" s="193"/>
      <c r="N353" s="194"/>
      <c r="O353" s="194"/>
      <c r="P353" s="194"/>
      <c r="Q353" s="194"/>
      <c r="R353" s="194"/>
      <c r="S353" s="194"/>
      <c r="T353" s="19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0" t="s">
        <v>140</v>
      </c>
      <c r="AU353" s="190" t="s">
        <v>87</v>
      </c>
      <c r="AV353" s="13" t="s">
        <v>85</v>
      </c>
      <c r="AW353" s="13" t="s">
        <v>31</v>
      </c>
      <c r="AX353" s="13" t="s">
        <v>77</v>
      </c>
      <c r="AY353" s="190" t="s">
        <v>128</v>
      </c>
    </row>
    <row r="354" s="14" customFormat="1">
      <c r="A354" s="14"/>
      <c r="B354" s="196"/>
      <c r="C354" s="14"/>
      <c r="D354" s="184" t="s">
        <v>140</v>
      </c>
      <c r="E354" s="197" t="s">
        <v>1</v>
      </c>
      <c r="F354" s="198" t="s">
        <v>430</v>
      </c>
      <c r="G354" s="14"/>
      <c r="H354" s="199">
        <v>18</v>
      </c>
      <c r="I354" s="200"/>
      <c r="J354" s="14"/>
      <c r="K354" s="14"/>
      <c r="L354" s="196"/>
      <c r="M354" s="201"/>
      <c r="N354" s="202"/>
      <c r="O354" s="202"/>
      <c r="P354" s="202"/>
      <c r="Q354" s="202"/>
      <c r="R354" s="202"/>
      <c r="S354" s="202"/>
      <c r="T354" s="20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97" t="s">
        <v>140</v>
      </c>
      <c r="AU354" s="197" t="s">
        <v>87</v>
      </c>
      <c r="AV354" s="14" t="s">
        <v>87</v>
      </c>
      <c r="AW354" s="14" t="s">
        <v>31</v>
      </c>
      <c r="AX354" s="14" t="s">
        <v>77</v>
      </c>
      <c r="AY354" s="197" t="s">
        <v>128</v>
      </c>
    </row>
    <row r="355" s="15" customFormat="1">
      <c r="A355" s="15"/>
      <c r="B355" s="204"/>
      <c r="C355" s="15"/>
      <c r="D355" s="184" t="s">
        <v>140</v>
      </c>
      <c r="E355" s="205" t="s">
        <v>1</v>
      </c>
      <c r="F355" s="206" t="s">
        <v>150</v>
      </c>
      <c r="G355" s="15"/>
      <c r="H355" s="207">
        <v>18</v>
      </c>
      <c r="I355" s="208"/>
      <c r="J355" s="15"/>
      <c r="K355" s="15"/>
      <c r="L355" s="204"/>
      <c r="M355" s="209"/>
      <c r="N355" s="210"/>
      <c r="O355" s="210"/>
      <c r="P355" s="210"/>
      <c r="Q355" s="210"/>
      <c r="R355" s="210"/>
      <c r="S355" s="210"/>
      <c r="T355" s="211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05" t="s">
        <v>140</v>
      </c>
      <c r="AU355" s="205" t="s">
        <v>87</v>
      </c>
      <c r="AV355" s="15" t="s">
        <v>138</v>
      </c>
      <c r="AW355" s="15" t="s">
        <v>31</v>
      </c>
      <c r="AX355" s="15" t="s">
        <v>85</v>
      </c>
      <c r="AY355" s="205" t="s">
        <v>128</v>
      </c>
    </row>
    <row r="356" s="2" customFormat="1" ht="49.05" customHeight="1">
      <c r="A356" s="37"/>
      <c r="B356" s="170"/>
      <c r="C356" s="171" t="s">
        <v>438</v>
      </c>
      <c r="D356" s="171" t="s">
        <v>133</v>
      </c>
      <c r="E356" s="172" t="s">
        <v>439</v>
      </c>
      <c r="F356" s="173" t="s">
        <v>440</v>
      </c>
      <c r="G356" s="174" t="s">
        <v>187</v>
      </c>
      <c r="H356" s="175">
        <v>8.8200000000000003</v>
      </c>
      <c r="I356" s="176"/>
      <c r="J356" s="177">
        <f>ROUND(I356*H356,2)</f>
        <v>0</v>
      </c>
      <c r="K356" s="173" t="s">
        <v>137</v>
      </c>
      <c r="L356" s="38"/>
      <c r="M356" s="178" t="s">
        <v>1</v>
      </c>
      <c r="N356" s="179" t="s">
        <v>42</v>
      </c>
      <c r="O356" s="76"/>
      <c r="P356" s="180">
        <f>O356*H356</f>
        <v>0</v>
      </c>
      <c r="Q356" s="180">
        <v>0</v>
      </c>
      <c r="R356" s="180">
        <f>Q356*H356</f>
        <v>0</v>
      </c>
      <c r="S356" s="180">
        <v>0</v>
      </c>
      <c r="T356" s="181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82" t="s">
        <v>138</v>
      </c>
      <c r="AT356" s="182" t="s">
        <v>133</v>
      </c>
      <c r="AU356" s="182" t="s">
        <v>87</v>
      </c>
      <c r="AY356" s="18" t="s">
        <v>128</v>
      </c>
      <c r="BE356" s="183">
        <f>IF(N356="základní",J356,0)</f>
        <v>0</v>
      </c>
      <c r="BF356" s="183">
        <f>IF(N356="snížená",J356,0)</f>
        <v>0</v>
      </c>
      <c r="BG356" s="183">
        <f>IF(N356="zákl. přenesená",J356,0)</f>
        <v>0</v>
      </c>
      <c r="BH356" s="183">
        <f>IF(N356="sníž. přenesená",J356,0)</f>
        <v>0</v>
      </c>
      <c r="BI356" s="183">
        <f>IF(N356="nulová",J356,0)</f>
        <v>0</v>
      </c>
      <c r="BJ356" s="18" t="s">
        <v>85</v>
      </c>
      <c r="BK356" s="183">
        <f>ROUND(I356*H356,2)</f>
        <v>0</v>
      </c>
      <c r="BL356" s="18" t="s">
        <v>138</v>
      </c>
      <c r="BM356" s="182" t="s">
        <v>441</v>
      </c>
    </row>
    <row r="357" s="2" customFormat="1">
      <c r="A357" s="37"/>
      <c r="B357" s="38"/>
      <c r="C357" s="37"/>
      <c r="D357" s="184" t="s">
        <v>139</v>
      </c>
      <c r="E357" s="37"/>
      <c r="F357" s="185" t="s">
        <v>440</v>
      </c>
      <c r="G357" s="37"/>
      <c r="H357" s="37"/>
      <c r="I357" s="186"/>
      <c r="J357" s="37"/>
      <c r="K357" s="37"/>
      <c r="L357" s="38"/>
      <c r="M357" s="187"/>
      <c r="N357" s="188"/>
      <c r="O357" s="76"/>
      <c r="P357" s="76"/>
      <c r="Q357" s="76"/>
      <c r="R357" s="76"/>
      <c r="S357" s="76"/>
      <c r="T357" s="7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8" t="s">
        <v>139</v>
      </c>
      <c r="AU357" s="18" t="s">
        <v>87</v>
      </c>
    </row>
    <row r="358" s="13" customFormat="1">
      <c r="A358" s="13"/>
      <c r="B358" s="189"/>
      <c r="C358" s="13"/>
      <c r="D358" s="184" t="s">
        <v>140</v>
      </c>
      <c r="E358" s="190" t="s">
        <v>1</v>
      </c>
      <c r="F358" s="191" t="s">
        <v>442</v>
      </c>
      <c r="G358" s="13"/>
      <c r="H358" s="190" t="s">
        <v>1</v>
      </c>
      <c r="I358" s="192"/>
      <c r="J358" s="13"/>
      <c r="K358" s="13"/>
      <c r="L358" s="189"/>
      <c r="M358" s="193"/>
      <c r="N358" s="194"/>
      <c r="O358" s="194"/>
      <c r="P358" s="194"/>
      <c r="Q358" s="194"/>
      <c r="R358" s="194"/>
      <c r="S358" s="194"/>
      <c r="T358" s="19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0" t="s">
        <v>140</v>
      </c>
      <c r="AU358" s="190" t="s">
        <v>87</v>
      </c>
      <c r="AV358" s="13" t="s">
        <v>85</v>
      </c>
      <c r="AW358" s="13" t="s">
        <v>31</v>
      </c>
      <c r="AX358" s="13" t="s">
        <v>77</v>
      </c>
      <c r="AY358" s="190" t="s">
        <v>128</v>
      </c>
    </row>
    <row r="359" s="14" customFormat="1">
      <c r="A359" s="14"/>
      <c r="B359" s="196"/>
      <c r="C359" s="14"/>
      <c r="D359" s="184" t="s">
        <v>140</v>
      </c>
      <c r="E359" s="197" t="s">
        <v>1</v>
      </c>
      <c r="F359" s="198" t="s">
        <v>443</v>
      </c>
      <c r="G359" s="14"/>
      <c r="H359" s="199">
        <v>8.8200000000000003</v>
      </c>
      <c r="I359" s="200"/>
      <c r="J359" s="14"/>
      <c r="K359" s="14"/>
      <c r="L359" s="196"/>
      <c r="M359" s="201"/>
      <c r="N359" s="202"/>
      <c r="O359" s="202"/>
      <c r="P359" s="202"/>
      <c r="Q359" s="202"/>
      <c r="R359" s="202"/>
      <c r="S359" s="202"/>
      <c r="T359" s="20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7" t="s">
        <v>140</v>
      </c>
      <c r="AU359" s="197" t="s">
        <v>87</v>
      </c>
      <c r="AV359" s="14" t="s">
        <v>87</v>
      </c>
      <c r="AW359" s="14" t="s">
        <v>31</v>
      </c>
      <c r="AX359" s="14" t="s">
        <v>77</v>
      </c>
      <c r="AY359" s="197" t="s">
        <v>128</v>
      </c>
    </row>
    <row r="360" s="15" customFormat="1">
      <c r="A360" s="15"/>
      <c r="B360" s="204"/>
      <c r="C360" s="15"/>
      <c r="D360" s="184" t="s">
        <v>140</v>
      </c>
      <c r="E360" s="205" t="s">
        <v>1</v>
      </c>
      <c r="F360" s="206" t="s">
        <v>150</v>
      </c>
      <c r="G360" s="15"/>
      <c r="H360" s="207">
        <v>8.8200000000000003</v>
      </c>
      <c r="I360" s="208"/>
      <c r="J360" s="15"/>
      <c r="K360" s="15"/>
      <c r="L360" s="204"/>
      <c r="M360" s="209"/>
      <c r="N360" s="210"/>
      <c r="O360" s="210"/>
      <c r="P360" s="210"/>
      <c r="Q360" s="210"/>
      <c r="R360" s="210"/>
      <c r="S360" s="210"/>
      <c r="T360" s="211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05" t="s">
        <v>140</v>
      </c>
      <c r="AU360" s="205" t="s">
        <v>87</v>
      </c>
      <c r="AV360" s="15" t="s">
        <v>138</v>
      </c>
      <c r="AW360" s="15" t="s">
        <v>31</v>
      </c>
      <c r="AX360" s="15" t="s">
        <v>85</v>
      </c>
      <c r="AY360" s="205" t="s">
        <v>128</v>
      </c>
    </row>
    <row r="361" s="2" customFormat="1" ht="16.5" customHeight="1">
      <c r="A361" s="37"/>
      <c r="B361" s="170"/>
      <c r="C361" s="212" t="s">
        <v>349</v>
      </c>
      <c r="D361" s="212" t="s">
        <v>151</v>
      </c>
      <c r="E361" s="213" t="s">
        <v>444</v>
      </c>
      <c r="F361" s="214" t="s">
        <v>442</v>
      </c>
      <c r="G361" s="215" t="s">
        <v>187</v>
      </c>
      <c r="H361" s="216">
        <v>8.8200000000000003</v>
      </c>
      <c r="I361" s="217"/>
      <c r="J361" s="218">
        <f>ROUND(I361*H361,2)</f>
        <v>0</v>
      </c>
      <c r="K361" s="214" t="s">
        <v>137</v>
      </c>
      <c r="L361" s="219"/>
      <c r="M361" s="220" t="s">
        <v>1</v>
      </c>
      <c r="N361" s="221" t="s">
        <v>42</v>
      </c>
      <c r="O361" s="76"/>
      <c r="P361" s="180">
        <f>O361*H361</f>
        <v>0</v>
      </c>
      <c r="Q361" s="180">
        <v>0</v>
      </c>
      <c r="R361" s="180">
        <f>Q361*H361</f>
        <v>0</v>
      </c>
      <c r="S361" s="180">
        <v>0</v>
      </c>
      <c r="T361" s="18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2" t="s">
        <v>153</v>
      </c>
      <c r="AT361" s="182" t="s">
        <v>151</v>
      </c>
      <c r="AU361" s="182" t="s">
        <v>87</v>
      </c>
      <c r="AY361" s="18" t="s">
        <v>128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18" t="s">
        <v>85</v>
      </c>
      <c r="BK361" s="183">
        <f>ROUND(I361*H361,2)</f>
        <v>0</v>
      </c>
      <c r="BL361" s="18" t="s">
        <v>138</v>
      </c>
      <c r="BM361" s="182" t="s">
        <v>445</v>
      </c>
    </row>
    <row r="362" s="2" customFormat="1">
      <c r="A362" s="37"/>
      <c r="B362" s="38"/>
      <c r="C362" s="37"/>
      <c r="D362" s="184" t="s">
        <v>139</v>
      </c>
      <c r="E362" s="37"/>
      <c r="F362" s="185" t="s">
        <v>442</v>
      </c>
      <c r="G362" s="37"/>
      <c r="H362" s="37"/>
      <c r="I362" s="186"/>
      <c r="J362" s="37"/>
      <c r="K362" s="37"/>
      <c r="L362" s="38"/>
      <c r="M362" s="187"/>
      <c r="N362" s="188"/>
      <c r="O362" s="76"/>
      <c r="P362" s="76"/>
      <c r="Q362" s="76"/>
      <c r="R362" s="76"/>
      <c r="S362" s="76"/>
      <c r="T362" s="7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8" t="s">
        <v>139</v>
      </c>
      <c r="AU362" s="18" t="s">
        <v>87</v>
      </c>
    </row>
    <row r="363" s="13" customFormat="1">
      <c r="A363" s="13"/>
      <c r="B363" s="189"/>
      <c r="C363" s="13"/>
      <c r="D363" s="184" t="s">
        <v>140</v>
      </c>
      <c r="E363" s="190" t="s">
        <v>1</v>
      </c>
      <c r="F363" s="191" t="s">
        <v>442</v>
      </c>
      <c r="G363" s="13"/>
      <c r="H363" s="190" t="s">
        <v>1</v>
      </c>
      <c r="I363" s="192"/>
      <c r="J363" s="13"/>
      <c r="K363" s="13"/>
      <c r="L363" s="189"/>
      <c r="M363" s="193"/>
      <c r="N363" s="194"/>
      <c r="O363" s="194"/>
      <c r="P363" s="194"/>
      <c r="Q363" s="194"/>
      <c r="R363" s="194"/>
      <c r="S363" s="194"/>
      <c r="T363" s="19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0" t="s">
        <v>140</v>
      </c>
      <c r="AU363" s="190" t="s">
        <v>87</v>
      </c>
      <c r="AV363" s="13" t="s">
        <v>85</v>
      </c>
      <c r="AW363" s="13" t="s">
        <v>31</v>
      </c>
      <c r="AX363" s="13" t="s">
        <v>77</v>
      </c>
      <c r="AY363" s="190" t="s">
        <v>128</v>
      </c>
    </row>
    <row r="364" s="14" customFormat="1">
      <c r="A364" s="14"/>
      <c r="B364" s="196"/>
      <c r="C364" s="14"/>
      <c r="D364" s="184" t="s">
        <v>140</v>
      </c>
      <c r="E364" s="197" t="s">
        <v>1</v>
      </c>
      <c r="F364" s="198" t="s">
        <v>443</v>
      </c>
      <c r="G364" s="14"/>
      <c r="H364" s="199">
        <v>8.8200000000000003</v>
      </c>
      <c r="I364" s="200"/>
      <c r="J364" s="14"/>
      <c r="K364" s="14"/>
      <c r="L364" s="196"/>
      <c r="M364" s="201"/>
      <c r="N364" s="202"/>
      <c r="O364" s="202"/>
      <c r="P364" s="202"/>
      <c r="Q364" s="202"/>
      <c r="R364" s="202"/>
      <c r="S364" s="202"/>
      <c r="T364" s="20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7" t="s">
        <v>140</v>
      </c>
      <c r="AU364" s="197" t="s">
        <v>87</v>
      </c>
      <c r="AV364" s="14" t="s">
        <v>87</v>
      </c>
      <c r="AW364" s="14" t="s">
        <v>31</v>
      </c>
      <c r="AX364" s="14" t="s">
        <v>77</v>
      </c>
      <c r="AY364" s="197" t="s">
        <v>128</v>
      </c>
    </row>
    <row r="365" s="15" customFormat="1">
      <c r="A365" s="15"/>
      <c r="B365" s="204"/>
      <c r="C365" s="15"/>
      <c r="D365" s="184" t="s">
        <v>140</v>
      </c>
      <c r="E365" s="205" t="s">
        <v>1</v>
      </c>
      <c r="F365" s="206" t="s">
        <v>150</v>
      </c>
      <c r="G365" s="15"/>
      <c r="H365" s="207">
        <v>8.8200000000000003</v>
      </c>
      <c r="I365" s="208"/>
      <c r="J365" s="15"/>
      <c r="K365" s="15"/>
      <c r="L365" s="204"/>
      <c r="M365" s="209"/>
      <c r="N365" s="210"/>
      <c r="O365" s="210"/>
      <c r="P365" s="210"/>
      <c r="Q365" s="210"/>
      <c r="R365" s="210"/>
      <c r="S365" s="210"/>
      <c r="T365" s="211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05" t="s">
        <v>140</v>
      </c>
      <c r="AU365" s="205" t="s">
        <v>87</v>
      </c>
      <c r="AV365" s="15" t="s">
        <v>138</v>
      </c>
      <c r="AW365" s="15" t="s">
        <v>31</v>
      </c>
      <c r="AX365" s="15" t="s">
        <v>85</v>
      </c>
      <c r="AY365" s="205" t="s">
        <v>128</v>
      </c>
    </row>
    <row r="366" s="12" customFormat="1" ht="22.8" customHeight="1">
      <c r="A366" s="12"/>
      <c r="B366" s="157"/>
      <c r="C366" s="12"/>
      <c r="D366" s="158" t="s">
        <v>76</v>
      </c>
      <c r="E366" s="168" t="s">
        <v>129</v>
      </c>
      <c r="F366" s="168" t="s">
        <v>130</v>
      </c>
      <c r="G366" s="12"/>
      <c r="H366" s="12"/>
      <c r="I366" s="160"/>
      <c r="J366" s="169">
        <f>BK366</f>
        <v>0</v>
      </c>
      <c r="K366" s="12"/>
      <c r="L366" s="157"/>
      <c r="M366" s="162"/>
      <c r="N366" s="163"/>
      <c r="O366" s="163"/>
      <c r="P366" s="164">
        <f>SUM(P367:P376)</f>
        <v>0</v>
      </c>
      <c r="Q366" s="163"/>
      <c r="R366" s="164">
        <f>SUM(R367:R376)</f>
        <v>0</v>
      </c>
      <c r="S366" s="163"/>
      <c r="T366" s="165">
        <f>SUM(T367:T376)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58" t="s">
        <v>85</v>
      </c>
      <c r="AT366" s="166" t="s">
        <v>76</v>
      </c>
      <c r="AU366" s="166" t="s">
        <v>85</v>
      </c>
      <c r="AY366" s="158" t="s">
        <v>128</v>
      </c>
      <c r="BK366" s="167">
        <f>SUM(BK367:BK376)</f>
        <v>0</v>
      </c>
    </row>
    <row r="367" s="2" customFormat="1" ht="33" customHeight="1">
      <c r="A367" s="37"/>
      <c r="B367" s="170"/>
      <c r="C367" s="171" t="s">
        <v>446</v>
      </c>
      <c r="D367" s="171" t="s">
        <v>133</v>
      </c>
      <c r="E367" s="172" t="s">
        <v>447</v>
      </c>
      <c r="F367" s="173" t="s">
        <v>448</v>
      </c>
      <c r="G367" s="174" t="s">
        <v>201</v>
      </c>
      <c r="H367" s="175">
        <v>0.32500000000000001</v>
      </c>
      <c r="I367" s="176"/>
      <c r="J367" s="177">
        <f>ROUND(I367*H367,2)</f>
        <v>0</v>
      </c>
      <c r="K367" s="173" t="s">
        <v>137</v>
      </c>
      <c r="L367" s="38"/>
      <c r="M367" s="178" t="s">
        <v>1</v>
      </c>
      <c r="N367" s="179" t="s">
        <v>42</v>
      </c>
      <c r="O367" s="76"/>
      <c r="P367" s="180">
        <f>O367*H367</f>
        <v>0</v>
      </c>
      <c r="Q367" s="180">
        <v>0</v>
      </c>
      <c r="R367" s="180">
        <f>Q367*H367</f>
        <v>0</v>
      </c>
      <c r="S367" s="180">
        <v>0</v>
      </c>
      <c r="T367" s="181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82" t="s">
        <v>138</v>
      </c>
      <c r="AT367" s="182" t="s">
        <v>133</v>
      </c>
      <c r="AU367" s="182" t="s">
        <v>87</v>
      </c>
      <c r="AY367" s="18" t="s">
        <v>128</v>
      </c>
      <c r="BE367" s="183">
        <f>IF(N367="základní",J367,0)</f>
        <v>0</v>
      </c>
      <c r="BF367" s="183">
        <f>IF(N367="snížená",J367,0)</f>
        <v>0</v>
      </c>
      <c r="BG367" s="183">
        <f>IF(N367="zákl. přenesená",J367,0)</f>
        <v>0</v>
      </c>
      <c r="BH367" s="183">
        <f>IF(N367="sníž. přenesená",J367,0)</f>
        <v>0</v>
      </c>
      <c r="BI367" s="183">
        <f>IF(N367="nulová",J367,0)</f>
        <v>0</v>
      </c>
      <c r="BJ367" s="18" t="s">
        <v>85</v>
      </c>
      <c r="BK367" s="183">
        <f>ROUND(I367*H367,2)</f>
        <v>0</v>
      </c>
      <c r="BL367" s="18" t="s">
        <v>138</v>
      </c>
      <c r="BM367" s="182" t="s">
        <v>449</v>
      </c>
    </row>
    <row r="368" s="2" customFormat="1">
      <c r="A368" s="37"/>
      <c r="B368" s="38"/>
      <c r="C368" s="37"/>
      <c r="D368" s="184" t="s">
        <v>139</v>
      </c>
      <c r="E368" s="37"/>
      <c r="F368" s="185" t="s">
        <v>448</v>
      </c>
      <c r="G368" s="37"/>
      <c r="H368" s="37"/>
      <c r="I368" s="186"/>
      <c r="J368" s="37"/>
      <c r="K368" s="37"/>
      <c r="L368" s="38"/>
      <c r="M368" s="187"/>
      <c r="N368" s="188"/>
      <c r="O368" s="76"/>
      <c r="P368" s="76"/>
      <c r="Q368" s="76"/>
      <c r="R368" s="76"/>
      <c r="S368" s="76"/>
      <c r="T368" s="7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8" t="s">
        <v>139</v>
      </c>
      <c r="AU368" s="18" t="s">
        <v>87</v>
      </c>
    </row>
    <row r="369" s="13" customFormat="1">
      <c r="A369" s="13"/>
      <c r="B369" s="189"/>
      <c r="C369" s="13"/>
      <c r="D369" s="184" t="s">
        <v>140</v>
      </c>
      <c r="E369" s="190" t="s">
        <v>1</v>
      </c>
      <c r="F369" s="191" t="s">
        <v>450</v>
      </c>
      <c r="G369" s="13"/>
      <c r="H369" s="190" t="s">
        <v>1</v>
      </c>
      <c r="I369" s="192"/>
      <c r="J369" s="13"/>
      <c r="K369" s="13"/>
      <c r="L369" s="189"/>
      <c r="M369" s="193"/>
      <c r="N369" s="194"/>
      <c r="O369" s="194"/>
      <c r="P369" s="194"/>
      <c r="Q369" s="194"/>
      <c r="R369" s="194"/>
      <c r="S369" s="194"/>
      <c r="T369" s="19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0" t="s">
        <v>140</v>
      </c>
      <c r="AU369" s="190" t="s">
        <v>87</v>
      </c>
      <c r="AV369" s="13" t="s">
        <v>85</v>
      </c>
      <c r="AW369" s="13" t="s">
        <v>31</v>
      </c>
      <c r="AX369" s="13" t="s">
        <v>77</v>
      </c>
      <c r="AY369" s="190" t="s">
        <v>128</v>
      </c>
    </row>
    <row r="370" s="14" customFormat="1">
      <c r="A370" s="14"/>
      <c r="B370" s="196"/>
      <c r="C370" s="14"/>
      <c r="D370" s="184" t="s">
        <v>140</v>
      </c>
      <c r="E370" s="197" t="s">
        <v>1</v>
      </c>
      <c r="F370" s="198" t="s">
        <v>451</v>
      </c>
      <c r="G370" s="14"/>
      <c r="H370" s="199">
        <v>0.32500000000000001</v>
      </c>
      <c r="I370" s="200"/>
      <c r="J370" s="14"/>
      <c r="K370" s="14"/>
      <c r="L370" s="196"/>
      <c r="M370" s="201"/>
      <c r="N370" s="202"/>
      <c r="O370" s="202"/>
      <c r="P370" s="202"/>
      <c r="Q370" s="202"/>
      <c r="R370" s="202"/>
      <c r="S370" s="202"/>
      <c r="T370" s="20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7" t="s">
        <v>140</v>
      </c>
      <c r="AU370" s="197" t="s">
        <v>87</v>
      </c>
      <c r="AV370" s="14" t="s">
        <v>87</v>
      </c>
      <c r="AW370" s="14" t="s">
        <v>31</v>
      </c>
      <c r="AX370" s="14" t="s">
        <v>77</v>
      </c>
      <c r="AY370" s="197" t="s">
        <v>128</v>
      </c>
    </row>
    <row r="371" s="15" customFormat="1">
      <c r="A371" s="15"/>
      <c r="B371" s="204"/>
      <c r="C371" s="15"/>
      <c r="D371" s="184" t="s">
        <v>140</v>
      </c>
      <c r="E371" s="205" t="s">
        <v>1</v>
      </c>
      <c r="F371" s="206" t="s">
        <v>150</v>
      </c>
      <c r="G371" s="15"/>
      <c r="H371" s="207">
        <v>0.32500000000000001</v>
      </c>
      <c r="I371" s="208"/>
      <c r="J371" s="15"/>
      <c r="K371" s="15"/>
      <c r="L371" s="204"/>
      <c r="M371" s="209"/>
      <c r="N371" s="210"/>
      <c r="O371" s="210"/>
      <c r="P371" s="210"/>
      <c r="Q371" s="210"/>
      <c r="R371" s="210"/>
      <c r="S371" s="210"/>
      <c r="T371" s="211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05" t="s">
        <v>140</v>
      </c>
      <c r="AU371" s="205" t="s">
        <v>87</v>
      </c>
      <c r="AV371" s="15" t="s">
        <v>138</v>
      </c>
      <c r="AW371" s="15" t="s">
        <v>31</v>
      </c>
      <c r="AX371" s="15" t="s">
        <v>85</v>
      </c>
      <c r="AY371" s="205" t="s">
        <v>128</v>
      </c>
    </row>
    <row r="372" s="2" customFormat="1" ht="24.15" customHeight="1">
      <c r="A372" s="37"/>
      <c r="B372" s="170"/>
      <c r="C372" s="171" t="s">
        <v>351</v>
      </c>
      <c r="D372" s="171" t="s">
        <v>133</v>
      </c>
      <c r="E372" s="172" t="s">
        <v>452</v>
      </c>
      <c r="F372" s="173" t="s">
        <v>453</v>
      </c>
      <c r="G372" s="174" t="s">
        <v>454</v>
      </c>
      <c r="H372" s="175">
        <v>5</v>
      </c>
      <c r="I372" s="176"/>
      <c r="J372" s="177">
        <f>ROUND(I372*H372,2)</f>
        <v>0</v>
      </c>
      <c r="K372" s="173" t="s">
        <v>303</v>
      </c>
      <c r="L372" s="38"/>
      <c r="M372" s="178" t="s">
        <v>1</v>
      </c>
      <c r="N372" s="179" t="s">
        <v>42</v>
      </c>
      <c r="O372" s="76"/>
      <c r="P372" s="180">
        <f>O372*H372</f>
        <v>0</v>
      </c>
      <c r="Q372" s="180">
        <v>0</v>
      </c>
      <c r="R372" s="180">
        <f>Q372*H372</f>
        <v>0</v>
      </c>
      <c r="S372" s="180">
        <v>0</v>
      </c>
      <c r="T372" s="181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2" t="s">
        <v>138</v>
      </c>
      <c r="AT372" s="182" t="s">
        <v>133</v>
      </c>
      <c r="AU372" s="182" t="s">
        <v>87</v>
      </c>
      <c r="AY372" s="18" t="s">
        <v>128</v>
      </c>
      <c r="BE372" s="183">
        <f>IF(N372="základní",J372,0)</f>
        <v>0</v>
      </c>
      <c r="BF372" s="183">
        <f>IF(N372="snížená",J372,0)</f>
        <v>0</v>
      </c>
      <c r="BG372" s="183">
        <f>IF(N372="zákl. přenesená",J372,0)</f>
        <v>0</v>
      </c>
      <c r="BH372" s="183">
        <f>IF(N372="sníž. přenesená",J372,0)</f>
        <v>0</v>
      </c>
      <c r="BI372" s="183">
        <f>IF(N372="nulová",J372,0)</f>
        <v>0</v>
      </c>
      <c r="BJ372" s="18" t="s">
        <v>85</v>
      </c>
      <c r="BK372" s="183">
        <f>ROUND(I372*H372,2)</f>
        <v>0</v>
      </c>
      <c r="BL372" s="18" t="s">
        <v>138</v>
      </c>
      <c r="BM372" s="182" t="s">
        <v>455</v>
      </c>
    </row>
    <row r="373" s="2" customFormat="1">
      <c r="A373" s="37"/>
      <c r="B373" s="38"/>
      <c r="C373" s="37"/>
      <c r="D373" s="184" t="s">
        <v>139</v>
      </c>
      <c r="E373" s="37"/>
      <c r="F373" s="185" t="s">
        <v>453</v>
      </c>
      <c r="G373" s="37"/>
      <c r="H373" s="37"/>
      <c r="I373" s="186"/>
      <c r="J373" s="37"/>
      <c r="K373" s="37"/>
      <c r="L373" s="38"/>
      <c r="M373" s="187"/>
      <c r="N373" s="188"/>
      <c r="O373" s="76"/>
      <c r="P373" s="76"/>
      <c r="Q373" s="76"/>
      <c r="R373" s="76"/>
      <c r="S373" s="76"/>
      <c r="T373" s="7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8" t="s">
        <v>139</v>
      </c>
      <c r="AU373" s="18" t="s">
        <v>87</v>
      </c>
    </row>
    <row r="374" s="13" customFormat="1">
      <c r="A374" s="13"/>
      <c r="B374" s="189"/>
      <c r="C374" s="13"/>
      <c r="D374" s="184" t="s">
        <v>140</v>
      </c>
      <c r="E374" s="190" t="s">
        <v>1</v>
      </c>
      <c r="F374" s="191" t="s">
        <v>456</v>
      </c>
      <c r="G374" s="13"/>
      <c r="H374" s="190" t="s">
        <v>1</v>
      </c>
      <c r="I374" s="192"/>
      <c r="J374" s="13"/>
      <c r="K374" s="13"/>
      <c r="L374" s="189"/>
      <c r="M374" s="193"/>
      <c r="N374" s="194"/>
      <c r="O374" s="194"/>
      <c r="P374" s="194"/>
      <c r="Q374" s="194"/>
      <c r="R374" s="194"/>
      <c r="S374" s="194"/>
      <c r="T374" s="19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0" t="s">
        <v>140</v>
      </c>
      <c r="AU374" s="190" t="s">
        <v>87</v>
      </c>
      <c r="AV374" s="13" t="s">
        <v>85</v>
      </c>
      <c r="AW374" s="13" t="s">
        <v>31</v>
      </c>
      <c r="AX374" s="13" t="s">
        <v>77</v>
      </c>
      <c r="AY374" s="190" t="s">
        <v>128</v>
      </c>
    </row>
    <row r="375" s="14" customFormat="1">
      <c r="A375" s="14"/>
      <c r="B375" s="196"/>
      <c r="C375" s="14"/>
      <c r="D375" s="184" t="s">
        <v>140</v>
      </c>
      <c r="E375" s="197" t="s">
        <v>1</v>
      </c>
      <c r="F375" s="198" t="s">
        <v>158</v>
      </c>
      <c r="G375" s="14"/>
      <c r="H375" s="199">
        <v>5</v>
      </c>
      <c r="I375" s="200"/>
      <c r="J375" s="14"/>
      <c r="K375" s="14"/>
      <c r="L375" s="196"/>
      <c r="M375" s="201"/>
      <c r="N375" s="202"/>
      <c r="O375" s="202"/>
      <c r="P375" s="202"/>
      <c r="Q375" s="202"/>
      <c r="R375" s="202"/>
      <c r="S375" s="202"/>
      <c r="T375" s="20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7" t="s">
        <v>140</v>
      </c>
      <c r="AU375" s="197" t="s">
        <v>87</v>
      </c>
      <c r="AV375" s="14" t="s">
        <v>87</v>
      </c>
      <c r="AW375" s="14" t="s">
        <v>31</v>
      </c>
      <c r="AX375" s="14" t="s">
        <v>77</v>
      </c>
      <c r="AY375" s="197" t="s">
        <v>128</v>
      </c>
    </row>
    <row r="376" s="15" customFormat="1">
      <c r="A376" s="15"/>
      <c r="B376" s="204"/>
      <c r="C376" s="15"/>
      <c r="D376" s="184" t="s">
        <v>140</v>
      </c>
      <c r="E376" s="205" t="s">
        <v>1</v>
      </c>
      <c r="F376" s="206" t="s">
        <v>150</v>
      </c>
      <c r="G376" s="15"/>
      <c r="H376" s="207">
        <v>5</v>
      </c>
      <c r="I376" s="208"/>
      <c r="J376" s="15"/>
      <c r="K376" s="15"/>
      <c r="L376" s="204"/>
      <c r="M376" s="209"/>
      <c r="N376" s="210"/>
      <c r="O376" s="210"/>
      <c r="P376" s="210"/>
      <c r="Q376" s="210"/>
      <c r="R376" s="210"/>
      <c r="S376" s="210"/>
      <c r="T376" s="211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05" t="s">
        <v>140</v>
      </c>
      <c r="AU376" s="205" t="s">
        <v>87</v>
      </c>
      <c r="AV376" s="15" t="s">
        <v>138</v>
      </c>
      <c r="AW376" s="15" t="s">
        <v>31</v>
      </c>
      <c r="AX376" s="15" t="s">
        <v>85</v>
      </c>
      <c r="AY376" s="205" t="s">
        <v>128</v>
      </c>
    </row>
    <row r="377" s="12" customFormat="1" ht="22.8" customHeight="1">
      <c r="A377" s="12"/>
      <c r="B377" s="157"/>
      <c r="C377" s="12"/>
      <c r="D377" s="158" t="s">
        <v>76</v>
      </c>
      <c r="E377" s="168" t="s">
        <v>457</v>
      </c>
      <c r="F377" s="168" t="s">
        <v>458</v>
      </c>
      <c r="G377" s="12"/>
      <c r="H377" s="12"/>
      <c r="I377" s="160"/>
      <c r="J377" s="169">
        <f>BK377</f>
        <v>0</v>
      </c>
      <c r="K377" s="12"/>
      <c r="L377" s="157"/>
      <c r="M377" s="162"/>
      <c r="N377" s="163"/>
      <c r="O377" s="163"/>
      <c r="P377" s="164">
        <f>SUM(P378:P423)</f>
        <v>0</v>
      </c>
      <c r="Q377" s="163"/>
      <c r="R377" s="164">
        <f>SUM(R378:R423)</f>
        <v>0</v>
      </c>
      <c r="S377" s="163"/>
      <c r="T377" s="165">
        <f>SUM(T378:T423)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158" t="s">
        <v>85</v>
      </c>
      <c r="AT377" s="166" t="s">
        <v>76</v>
      </c>
      <c r="AU377" s="166" t="s">
        <v>85</v>
      </c>
      <c r="AY377" s="158" t="s">
        <v>128</v>
      </c>
      <c r="BK377" s="167">
        <f>SUM(BK378:BK423)</f>
        <v>0</v>
      </c>
    </row>
    <row r="378" s="2" customFormat="1" ht="37.8" customHeight="1">
      <c r="A378" s="37"/>
      <c r="B378" s="170"/>
      <c r="C378" s="171" t="s">
        <v>459</v>
      </c>
      <c r="D378" s="171" t="s">
        <v>133</v>
      </c>
      <c r="E378" s="172" t="s">
        <v>460</v>
      </c>
      <c r="F378" s="173" t="s">
        <v>461</v>
      </c>
      <c r="G378" s="174" t="s">
        <v>211</v>
      </c>
      <c r="H378" s="175">
        <v>34.305999999999997</v>
      </c>
      <c r="I378" s="176"/>
      <c r="J378" s="177">
        <f>ROUND(I378*H378,2)</f>
        <v>0</v>
      </c>
      <c r="K378" s="173" t="s">
        <v>137</v>
      </c>
      <c r="L378" s="38"/>
      <c r="M378" s="178" t="s">
        <v>1</v>
      </c>
      <c r="N378" s="179" t="s">
        <v>42</v>
      </c>
      <c r="O378" s="76"/>
      <c r="P378" s="180">
        <f>O378*H378</f>
        <v>0</v>
      </c>
      <c r="Q378" s="180">
        <v>0</v>
      </c>
      <c r="R378" s="180">
        <f>Q378*H378</f>
        <v>0</v>
      </c>
      <c r="S378" s="180">
        <v>0</v>
      </c>
      <c r="T378" s="181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82" t="s">
        <v>138</v>
      </c>
      <c r="AT378" s="182" t="s">
        <v>133</v>
      </c>
      <c r="AU378" s="182" t="s">
        <v>87</v>
      </c>
      <c r="AY378" s="18" t="s">
        <v>128</v>
      </c>
      <c r="BE378" s="183">
        <f>IF(N378="základní",J378,0)</f>
        <v>0</v>
      </c>
      <c r="BF378" s="183">
        <f>IF(N378="snížená",J378,0)</f>
        <v>0</v>
      </c>
      <c r="BG378" s="183">
        <f>IF(N378="zákl. přenesená",J378,0)</f>
        <v>0</v>
      </c>
      <c r="BH378" s="183">
        <f>IF(N378="sníž. přenesená",J378,0)</f>
        <v>0</v>
      </c>
      <c r="BI378" s="183">
        <f>IF(N378="nulová",J378,0)</f>
        <v>0</v>
      </c>
      <c r="BJ378" s="18" t="s">
        <v>85</v>
      </c>
      <c r="BK378" s="183">
        <f>ROUND(I378*H378,2)</f>
        <v>0</v>
      </c>
      <c r="BL378" s="18" t="s">
        <v>138</v>
      </c>
      <c r="BM378" s="182" t="s">
        <v>462</v>
      </c>
    </row>
    <row r="379" s="2" customFormat="1">
      <c r="A379" s="37"/>
      <c r="B379" s="38"/>
      <c r="C379" s="37"/>
      <c r="D379" s="184" t="s">
        <v>139</v>
      </c>
      <c r="E379" s="37"/>
      <c r="F379" s="185" t="s">
        <v>461</v>
      </c>
      <c r="G379" s="37"/>
      <c r="H379" s="37"/>
      <c r="I379" s="186"/>
      <c r="J379" s="37"/>
      <c r="K379" s="37"/>
      <c r="L379" s="38"/>
      <c r="M379" s="187"/>
      <c r="N379" s="188"/>
      <c r="O379" s="76"/>
      <c r="P379" s="76"/>
      <c r="Q379" s="76"/>
      <c r="R379" s="76"/>
      <c r="S379" s="76"/>
      <c r="T379" s="7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8" t="s">
        <v>139</v>
      </c>
      <c r="AU379" s="18" t="s">
        <v>87</v>
      </c>
    </row>
    <row r="380" s="13" customFormat="1">
      <c r="A380" s="13"/>
      <c r="B380" s="189"/>
      <c r="C380" s="13"/>
      <c r="D380" s="184" t="s">
        <v>140</v>
      </c>
      <c r="E380" s="190" t="s">
        <v>1</v>
      </c>
      <c r="F380" s="191" t="s">
        <v>463</v>
      </c>
      <c r="G380" s="13"/>
      <c r="H380" s="190" t="s">
        <v>1</v>
      </c>
      <c r="I380" s="192"/>
      <c r="J380" s="13"/>
      <c r="K380" s="13"/>
      <c r="L380" s="189"/>
      <c r="M380" s="193"/>
      <c r="N380" s="194"/>
      <c r="O380" s="194"/>
      <c r="P380" s="194"/>
      <c r="Q380" s="194"/>
      <c r="R380" s="194"/>
      <c r="S380" s="194"/>
      <c r="T380" s="19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0" t="s">
        <v>140</v>
      </c>
      <c r="AU380" s="190" t="s">
        <v>87</v>
      </c>
      <c r="AV380" s="13" t="s">
        <v>85</v>
      </c>
      <c r="AW380" s="13" t="s">
        <v>31</v>
      </c>
      <c r="AX380" s="13" t="s">
        <v>77</v>
      </c>
      <c r="AY380" s="190" t="s">
        <v>128</v>
      </c>
    </row>
    <row r="381" s="14" customFormat="1">
      <c r="A381" s="14"/>
      <c r="B381" s="196"/>
      <c r="C381" s="14"/>
      <c r="D381" s="184" t="s">
        <v>140</v>
      </c>
      <c r="E381" s="197" t="s">
        <v>1</v>
      </c>
      <c r="F381" s="198" t="s">
        <v>464</v>
      </c>
      <c r="G381" s="14"/>
      <c r="H381" s="199">
        <v>6.8120000000000003</v>
      </c>
      <c r="I381" s="200"/>
      <c r="J381" s="14"/>
      <c r="K381" s="14"/>
      <c r="L381" s="196"/>
      <c r="M381" s="201"/>
      <c r="N381" s="202"/>
      <c r="O381" s="202"/>
      <c r="P381" s="202"/>
      <c r="Q381" s="202"/>
      <c r="R381" s="202"/>
      <c r="S381" s="202"/>
      <c r="T381" s="20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197" t="s">
        <v>140</v>
      </c>
      <c r="AU381" s="197" t="s">
        <v>87</v>
      </c>
      <c r="AV381" s="14" t="s">
        <v>87</v>
      </c>
      <c r="AW381" s="14" t="s">
        <v>31</v>
      </c>
      <c r="AX381" s="14" t="s">
        <v>77</v>
      </c>
      <c r="AY381" s="197" t="s">
        <v>128</v>
      </c>
    </row>
    <row r="382" s="13" customFormat="1">
      <c r="A382" s="13"/>
      <c r="B382" s="189"/>
      <c r="C382" s="13"/>
      <c r="D382" s="184" t="s">
        <v>140</v>
      </c>
      <c r="E382" s="190" t="s">
        <v>1</v>
      </c>
      <c r="F382" s="191" t="s">
        <v>465</v>
      </c>
      <c r="G382" s="13"/>
      <c r="H382" s="190" t="s">
        <v>1</v>
      </c>
      <c r="I382" s="192"/>
      <c r="J382" s="13"/>
      <c r="K382" s="13"/>
      <c r="L382" s="189"/>
      <c r="M382" s="193"/>
      <c r="N382" s="194"/>
      <c r="O382" s="194"/>
      <c r="P382" s="194"/>
      <c r="Q382" s="194"/>
      <c r="R382" s="194"/>
      <c r="S382" s="194"/>
      <c r="T382" s="19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0" t="s">
        <v>140</v>
      </c>
      <c r="AU382" s="190" t="s">
        <v>87</v>
      </c>
      <c r="AV382" s="13" t="s">
        <v>85</v>
      </c>
      <c r="AW382" s="13" t="s">
        <v>31</v>
      </c>
      <c r="AX382" s="13" t="s">
        <v>77</v>
      </c>
      <c r="AY382" s="190" t="s">
        <v>128</v>
      </c>
    </row>
    <row r="383" s="14" customFormat="1">
      <c r="A383" s="14"/>
      <c r="B383" s="196"/>
      <c r="C383" s="14"/>
      <c r="D383" s="184" t="s">
        <v>140</v>
      </c>
      <c r="E383" s="197" t="s">
        <v>1</v>
      </c>
      <c r="F383" s="198" t="s">
        <v>466</v>
      </c>
      <c r="G383" s="14"/>
      <c r="H383" s="199">
        <v>27.494</v>
      </c>
      <c r="I383" s="200"/>
      <c r="J383" s="14"/>
      <c r="K383" s="14"/>
      <c r="L383" s="196"/>
      <c r="M383" s="201"/>
      <c r="N383" s="202"/>
      <c r="O383" s="202"/>
      <c r="P383" s="202"/>
      <c r="Q383" s="202"/>
      <c r="R383" s="202"/>
      <c r="S383" s="202"/>
      <c r="T383" s="20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7" t="s">
        <v>140</v>
      </c>
      <c r="AU383" s="197" t="s">
        <v>87</v>
      </c>
      <c r="AV383" s="14" t="s">
        <v>87</v>
      </c>
      <c r="AW383" s="14" t="s">
        <v>31</v>
      </c>
      <c r="AX383" s="14" t="s">
        <v>77</v>
      </c>
      <c r="AY383" s="197" t="s">
        <v>128</v>
      </c>
    </row>
    <row r="384" s="15" customFormat="1">
      <c r="A384" s="15"/>
      <c r="B384" s="204"/>
      <c r="C384" s="15"/>
      <c r="D384" s="184" t="s">
        <v>140</v>
      </c>
      <c r="E384" s="205" t="s">
        <v>1</v>
      </c>
      <c r="F384" s="206" t="s">
        <v>150</v>
      </c>
      <c r="G384" s="15"/>
      <c r="H384" s="207">
        <v>34.305999999999997</v>
      </c>
      <c r="I384" s="208"/>
      <c r="J384" s="15"/>
      <c r="K384" s="15"/>
      <c r="L384" s="204"/>
      <c r="M384" s="209"/>
      <c r="N384" s="210"/>
      <c r="O384" s="210"/>
      <c r="P384" s="210"/>
      <c r="Q384" s="210"/>
      <c r="R384" s="210"/>
      <c r="S384" s="210"/>
      <c r="T384" s="211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05" t="s">
        <v>140</v>
      </c>
      <c r="AU384" s="205" t="s">
        <v>87</v>
      </c>
      <c r="AV384" s="15" t="s">
        <v>138</v>
      </c>
      <c r="AW384" s="15" t="s">
        <v>31</v>
      </c>
      <c r="AX384" s="15" t="s">
        <v>85</v>
      </c>
      <c r="AY384" s="205" t="s">
        <v>128</v>
      </c>
    </row>
    <row r="385" s="2" customFormat="1" ht="49.05" customHeight="1">
      <c r="A385" s="37"/>
      <c r="B385" s="170"/>
      <c r="C385" s="171" t="s">
        <v>356</v>
      </c>
      <c r="D385" s="171" t="s">
        <v>133</v>
      </c>
      <c r="E385" s="172" t="s">
        <v>467</v>
      </c>
      <c r="F385" s="173" t="s">
        <v>468</v>
      </c>
      <c r="G385" s="174" t="s">
        <v>211</v>
      </c>
      <c r="H385" s="175">
        <v>137.22399999999999</v>
      </c>
      <c r="I385" s="176"/>
      <c r="J385" s="177">
        <f>ROUND(I385*H385,2)</f>
        <v>0</v>
      </c>
      <c r="K385" s="173" t="s">
        <v>137</v>
      </c>
      <c r="L385" s="38"/>
      <c r="M385" s="178" t="s">
        <v>1</v>
      </c>
      <c r="N385" s="179" t="s">
        <v>42</v>
      </c>
      <c r="O385" s="76"/>
      <c r="P385" s="180">
        <f>O385*H385</f>
        <v>0</v>
      </c>
      <c r="Q385" s="180">
        <v>0</v>
      </c>
      <c r="R385" s="180">
        <f>Q385*H385</f>
        <v>0</v>
      </c>
      <c r="S385" s="180">
        <v>0</v>
      </c>
      <c r="T385" s="181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2" t="s">
        <v>138</v>
      </c>
      <c r="AT385" s="182" t="s">
        <v>133</v>
      </c>
      <c r="AU385" s="182" t="s">
        <v>87</v>
      </c>
      <c r="AY385" s="18" t="s">
        <v>128</v>
      </c>
      <c r="BE385" s="183">
        <f>IF(N385="základní",J385,0)</f>
        <v>0</v>
      </c>
      <c r="BF385" s="183">
        <f>IF(N385="snížená",J385,0)</f>
        <v>0</v>
      </c>
      <c r="BG385" s="183">
        <f>IF(N385="zákl. přenesená",J385,0)</f>
        <v>0</v>
      </c>
      <c r="BH385" s="183">
        <f>IF(N385="sníž. přenesená",J385,0)</f>
        <v>0</v>
      </c>
      <c r="BI385" s="183">
        <f>IF(N385="nulová",J385,0)</f>
        <v>0</v>
      </c>
      <c r="BJ385" s="18" t="s">
        <v>85</v>
      </c>
      <c r="BK385" s="183">
        <f>ROUND(I385*H385,2)</f>
        <v>0</v>
      </c>
      <c r="BL385" s="18" t="s">
        <v>138</v>
      </c>
      <c r="BM385" s="182" t="s">
        <v>469</v>
      </c>
    </row>
    <row r="386" s="2" customFormat="1">
      <c r="A386" s="37"/>
      <c r="B386" s="38"/>
      <c r="C386" s="37"/>
      <c r="D386" s="184" t="s">
        <v>139</v>
      </c>
      <c r="E386" s="37"/>
      <c r="F386" s="185" t="s">
        <v>468</v>
      </c>
      <c r="G386" s="37"/>
      <c r="H386" s="37"/>
      <c r="I386" s="186"/>
      <c r="J386" s="37"/>
      <c r="K386" s="37"/>
      <c r="L386" s="38"/>
      <c r="M386" s="187"/>
      <c r="N386" s="188"/>
      <c r="O386" s="76"/>
      <c r="P386" s="76"/>
      <c r="Q386" s="76"/>
      <c r="R386" s="76"/>
      <c r="S386" s="76"/>
      <c r="T386" s="7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8" t="s">
        <v>139</v>
      </c>
      <c r="AU386" s="18" t="s">
        <v>87</v>
      </c>
    </row>
    <row r="387" s="13" customFormat="1">
      <c r="A387" s="13"/>
      <c r="B387" s="189"/>
      <c r="C387" s="13"/>
      <c r="D387" s="184" t="s">
        <v>140</v>
      </c>
      <c r="E387" s="190" t="s">
        <v>1</v>
      </c>
      <c r="F387" s="191" t="s">
        <v>463</v>
      </c>
      <c r="G387" s="13"/>
      <c r="H387" s="190" t="s">
        <v>1</v>
      </c>
      <c r="I387" s="192"/>
      <c r="J387" s="13"/>
      <c r="K387" s="13"/>
      <c r="L387" s="189"/>
      <c r="M387" s="193"/>
      <c r="N387" s="194"/>
      <c r="O387" s="194"/>
      <c r="P387" s="194"/>
      <c r="Q387" s="194"/>
      <c r="R387" s="194"/>
      <c r="S387" s="194"/>
      <c r="T387" s="19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0" t="s">
        <v>140</v>
      </c>
      <c r="AU387" s="190" t="s">
        <v>87</v>
      </c>
      <c r="AV387" s="13" t="s">
        <v>85</v>
      </c>
      <c r="AW387" s="13" t="s">
        <v>31</v>
      </c>
      <c r="AX387" s="13" t="s">
        <v>77</v>
      </c>
      <c r="AY387" s="190" t="s">
        <v>128</v>
      </c>
    </row>
    <row r="388" s="14" customFormat="1">
      <c r="A388" s="14"/>
      <c r="B388" s="196"/>
      <c r="C388" s="14"/>
      <c r="D388" s="184" t="s">
        <v>140</v>
      </c>
      <c r="E388" s="197" t="s">
        <v>1</v>
      </c>
      <c r="F388" s="198" t="s">
        <v>470</v>
      </c>
      <c r="G388" s="14"/>
      <c r="H388" s="199">
        <v>27.248000000000001</v>
      </c>
      <c r="I388" s="200"/>
      <c r="J388" s="14"/>
      <c r="K388" s="14"/>
      <c r="L388" s="196"/>
      <c r="M388" s="201"/>
      <c r="N388" s="202"/>
      <c r="O388" s="202"/>
      <c r="P388" s="202"/>
      <c r="Q388" s="202"/>
      <c r="R388" s="202"/>
      <c r="S388" s="202"/>
      <c r="T388" s="20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197" t="s">
        <v>140</v>
      </c>
      <c r="AU388" s="197" t="s">
        <v>87</v>
      </c>
      <c r="AV388" s="14" t="s">
        <v>87</v>
      </c>
      <c r="AW388" s="14" t="s">
        <v>31</v>
      </c>
      <c r="AX388" s="14" t="s">
        <v>77</v>
      </c>
      <c r="AY388" s="197" t="s">
        <v>128</v>
      </c>
    </row>
    <row r="389" s="13" customFormat="1">
      <c r="A389" s="13"/>
      <c r="B389" s="189"/>
      <c r="C389" s="13"/>
      <c r="D389" s="184" t="s">
        <v>140</v>
      </c>
      <c r="E389" s="190" t="s">
        <v>1</v>
      </c>
      <c r="F389" s="191" t="s">
        <v>465</v>
      </c>
      <c r="G389" s="13"/>
      <c r="H389" s="190" t="s">
        <v>1</v>
      </c>
      <c r="I389" s="192"/>
      <c r="J389" s="13"/>
      <c r="K389" s="13"/>
      <c r="L389" s="189"/>
      <c r="M389" s="193"/>
      <c r="N389" s="194"/>
      <c r="O389" s="194"/>
      <c r="P389" s="194"/>
      <c r="Q389" s="194"/>
      <c r="R389" s="194"/>
      <c r="S389" s="194"/>
      <c r="T389" s="19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0" t="s">
        <v>140</v>
      </c>
      <c r="AU389" s="190" t="s">
        <v>87</v>
      </c>
      <c r="AV389" s="13" t="s">
        <v>85</v>
      </c>
      <c r="AW389" s="13" t="s">
        <v>31</v>
      </c>
      <c r="AX389" s="13" t="s">
        <v>77</v>
      </c>
      <c r="AY389" s="190" t="s">
        <v>128</v>
      </c>
    </row>
    <row r="390" s="14" customFormat="1">
      <c r="A390" s="14"/>
      <c r="B390" s="196"/>
      <c r="C390" s="14"/>
      <c r="D390" s="184" t="s">
        <v>140</v>
      </c>
      <c r="E390" s="197" t="s">
        <v>1</v>
      </c>
      <c r="F390" s="198" t="s">
        <v>471</v>
      </c>
      <c r="G390" s="14"/>
      <c r="H390" s="199">
        <v>109.976</v>
      </c>
      <c r="I390" s="200"/>
      <c r="J390" s="14"/>
      <c r="K390" s="14"/>
      <c r="L390" s="196"/>
      <c r="M390" s="201"/>
      <c r="N390" s="202"/>
      <c r="O390" s="202"/>
      <c r="P390" s="202"/>
      <c r="Q390" s="202"/>
      <c r="R390" s="202"/>
      <c r="S390" s="202"/>
      <c r="T390" s="20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7" t="s">
        <v>140</v>
      </c>
      <c r="AU390" s="197" t="s">
        <v>87</v>
      </c>
      <c r="AV390" s="14" t="s">
        <v>87</v>
      </c>
      <c r="AW390" s="14" t="s">
        <v>31</v>
      </c>
      <c r="AX390" s="14" t="s">
        <v>77</v>
      </c>
      <c r="AY390" s="197" t="s">
        <v>128</v>
      </c>
    </row>
    <row r="391" s="15" customFormat="1">
      <c r="A391" s="15"/>
      <c r="B391" s="204"/>
      <c r="C391" s="15"/>
      <c r="D391" s="184" t="s">
        <v>140</v>
      </c>
      <c r="E391" s="205" t="s">
        <v>1</v>
      </c>
      <c r="F391" s="206" t="s">
        <v>150</v>
      </c>
      <c r="G391" s="15"/>
      <c r="H391" s="207">
        <v>137.22399999999999</v>
      </c>
      <c r="I391" s="208"/>
      <c r="J391" s="15"/>
      <c r="K391" s="15"/>
      <c r="L391" s="204"/>
      <c r="M391" s="209"/>
      <c r="N391" s="210"/>
      <c r="O391" s="210"/>
      <c r="P391" s="210"/>
      <c r="Q391" s="210"/>
      <c r="R391" s="210"/>
      <c r="S391" s="210"/>
      <c r="T391" s="21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05" t="s">
        <v>140</v>
      </c>
      <c r="AU391" s="205" t="s">
        <v>87</v>
      </c>
      <c r="AV391" s="15" t="s">
        <v>138</v>
      </c>
      <c r="AW391" s="15" t="s">
        <v>31</v>
      </c>
      <c r="AX391" s="15" t="s">
        <v>85</v>
      </c>
      <c r="AY391" s="205" t="s">
        <v>128</v>
      </c>
    </row>
    <row r="392" s="2" customFormat="1" ht="44.25" customHeight="1">
      <c r="A392" s="37"/>
      <c r="B392" s="170"/>
      <c r="C392" s="171" t="s">
        <v>472</v>
      </c>
      <c r="D392" s="171" t="s">
        <v>133</v>
      </c>
      <c r="E392" s="172" t="s">
        <v>473</v>
      </c>
      <c r="F392" s="173" t="s">
        <v>474</v>
      </c>
      <c r="G392" s="174" t="s">
        <v>211</v>
      </c>
      <c r="H392" s="175">
        <v>580.077</v>
      </c>
      <c r="I392" s="176"/>
      <c r="J392" s="177">
        <f>ROUND(I392*H392,2)</f>
        <v>0</v>
      </c>
      <c r="K392" s="173" t="s">
        <v>137</v>
      </c>
      <c r="L392" s="38"/>
      <c r="M392" s="178" t="s">
        <v>1</v>
      </c>
      <c r="N392" s="179" t="s">
        <v>42</v>
      </c>
      <c r="O392" s="76"/>
      <c r="P392" s="180">
        <f>O392*H392</f>
        <v>0</v>
      </c>
      <c r="Q392" s="180">
        <v>0</v>
      </c>
      <c r="R392" s="180">
        <f>Q392*H392</f>
        <v>0</v>
      </c>
      <c r="S392" s="180">
        <v>0</v>
      </c>
      <c r="T392" s="181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82" t="s">
        <v>138</v>
      </c>
      <c r="AT392" s="182" t="s">
        <v>133</v>
      </c>
      <c r="AU392" s="182" t="s">
        <v>87</v>
      </c>
      <c r="AY392" s="18" t="s">
        <v>128</v>
      </c>
      <c r="BE392" s="183">
        <f>IF(N392="základní",J392,0)</f>
        <v>0</v>
      </c>
      <c r="BF392" s="183">
        <f>IF(N392="snížená",J392,0)</f>
        <v>0</v>
      </c>
      <c r="BG392" s="183">
        <f>IF(N392="zákl. přenesená",J392,0)</f>
        <v>0</v>
      </c>
      <c r="BH392" s="183">
        <f>IF(N392="sníž. přenesená",J392,0)</f>
        <v>0</v>
      </c>
      <c r="BI392" s="183">
        <f>IF(N392="nulová",J392,0)</f>
        <v>0</v>
      </c>
      <c r="BJ392" s="18" t="s">
        <v>85</v>
      </c>
      <c r="BK392" s="183">
        <f>ROUND(I392*H392,2)</f>
        <v>0</v>
      </c>
      <c r="BL392" s="18" t="s">
        <v>138</v>
      </c>
      <c r="BM392" s="182" t="s">
        <v>475</v>
      </c>
    </row>
    <row r="393" s="2" customFormat="1">
      <c r="A393" s="37"/>
      <c r="B393" s="38"/>
      <c r="C393" s="37"/>
      <c r="D393" s="184" t="s">
        <v>139</v>
      </c>
      <c r="E393" s="37"/>
      <c r="F393" s="185" t="s">
        <v>474</v>
      </c>
      <c r="G393" s="37"/>
      <c r="H393" s="37"/>
      <c r="I393" s="186"/>
      <c r="J393" s="37"/>
      <c r="K393" s="37"/>
      <c r="L393" s="38"/>
      <c r="M393" s="187"/>
      <c r="N393" s="188"/>
      <c r="O393" s="76"/>
      <c r="P393" s="76"/>
      <c r="Q393" s="76"/>
      <c r="R393" s="76"/>
      <c r="S393" s="76"/>
      <c r="T393" s="7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8" t="s">
        <v>139</v>
      </c>
      <c r="AU393" s="18" t="s">
        <v>87</v>
      </c>
    </row>
    <row r="394" s="13" customFormat="1">
      <c r="A394" s="13"/>
      <c r="B394" s="189"/>
      <c r="C394" s="13"/>
      <c r="D394" s="184" t="s">
        <v>140</v>
      </c>
      <c r="E394" s="190" t="s">
        <v>1</v>
      </c>
      <c r="F394" s="191" t="s">
        <v>385</v>
      </c>
      <c r="G394" s="13"/>
      <c r="H394" s="190" t="s">
        <v>1</v>
      </c>
      <c r="I394" s="192"/>
      <c r="J394" s="13"/>
      <c r="K394" s="13"/>
      <c r="L394" s="189"/>
      <c r="M394" s="193"/>
      <c r="N394" s="194"/>
      <c r="O394" s="194"/>
      <c r="P394" s="194"/>
      <c r="Q394" s="194"/>
      <c r="R394" s="194"/>
      <c r="S394" s="194"/>
      <c r="T394" s="19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0" t="s">
        <v>140</v>
      </c>
      <c r="AU394" s="190" t="s">
        <v>87</v>
      </c>
      <c r="AV394" s="13" t="s">
        <v>85</v>
      </c>
      <c r="AW394" s="13" t="s">
        <v>31</v>
      </c>
      <c r="AX394" s="13" t="s">
        <v>77</v>
      </c>
      <c r="AY394" s="190" t="s">
        <v>128</v>
      </c>
    </row>
    <row r="395" s="14" customFormat="1">
      <c r="A395" s="14"/>
      <c r="B395" s="196"/>
      <c r="C395" s="14"/>
      <c r="D395" s="184" t="s">
        <v>140</v>
      </c>
      <c r="E395" s="197" t="s">
        <v>1</v>
      </c>
      <c r="F395" s="198" t="s">
        <v>476</v>
      </c>
      <c r="G395" s="14"/>
      <c r="H395" s="199">
        <v>182.822</v>
      </c>
      <c r="I395" s="200"/>
      <c r="J395" s="14"/>
      <c r="K395" s="14"/>
      <c r="L395" s="196"/>
      <c r="M395" s="201"/>
      <c r="N395" s="202"/>
      <c r="O395" s="202"/>
      <c r="P395" s="202"/>
      <c r="Q395" s="202"/>
      <c r="R395" s="202"/>
      <c r="S395" s="202"/>
      <c r="T395" s="20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7" t="s">
        <v>140</v>
      </c>
      <c r="AU395" s="197" t="s">
        <v>87</v>
      </c>
      <c r="AV395" s="14" t="s">
        <v>87</v>
      </c>
      <c r="AW395" s="14" t="s">
        <v>31</v>
      </c>
      <c r="AX395" s="14" t="s">
        <v>77</v>
      </c>
      <c r="AY395" s="197" t="s">
        <v>128</v>
      </c>
    </row>
    <row r="396" s="13" customFormat="1">
      <c r="A396" s="13"/>
      <c r="B396" s="189"/>
      <c r="C396" s="13"/>
      <c r="D396" s="184" t="s">
        <v>140</v>
      </c>
      <c r="E396" s="190" t="s">
        <v>1</v>
      </c>
      <c r="F396" s="191" t="s">
        <v>477</v>
      </c>
      <c r="G396" s="13"/>
      <c r="H396" s="190" t="s">
        <v>1</v>
      </c>
      <c r="I396" s="192"/>
      <c r="J396" s="13"/>
      <c r="K396" s="13"/>
      <c r="L396" s="189"/>
      <c r="M396" s="193"/>
      <c r="N396" s="194"/>
      <c r="O396" s="194"/>
      <c r="P396" s="194"/>
      <c r="Q396" s="194"/>
      <c r="R396" s="194"/>
      <c r="S396" s="194"/>
      <c r="T396" s="19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0" t="s">
        <v>140</v>
      </c>
      <c r="AU396" s="190" t="s">
        <v>87</v>
      </c>
      <c r="AV396" s="13" t="s">
        <v>85</v>
      </c>
      <c r="AW396" s="13" t="s">
        <v>31</v>
      </c>
      <c r="AX396" s="13" t="s">
        <v>77</v>
      </c>
      <c r="AY396" s="190" t="s">
        <v>128</v>
      </c>
    </row>
    <row r="397" s="14" customFormat="1">
      <c r="A397" s="14"/>
      <c r="B397" s="196"/>
      <c r="C397" s="14"/>
      <c r="D397" s="184" t="s">
        <v>140</v>
      </c>
      <c r="E397" s="197" t="s">
        <v>1</v>
      </c>
      <c r="F397" s="198" t="s">
        <v>478</v>
      </c>
      <c r="G397" s="14"/>
      <c r="H397" s="199">
        <v>243.268</v>
      </c>
      <c r="I397" s="200"/>
      <c r="J397" s="14"/>
      <c r="K397" s="14"/>
      <c r="L397" s="196"/>
      <c r="M397" s="201"/>
      <c r="N397" s="202"/>
      <c r="O397" s="202"/>
      <c r="P397" s="202"/>
      <c r="Q397" s="202"/>
      <c r="R397" s="202"/>
      <c r="S397" s="202"/>
      <c r="T397" s="20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7" t="s">
        <v>140</v>
      </c>
      <c r="AU397" s="197" t="s">
        <v>87</v>
      </c>
      <c r="AV397" s="14" t="s">
        <v>87</v>
      </c>
      <c r="AW397" s="14" t="s">
        <v>31</v>
      </c>
      <c r="AX397" s="14" t="s">
        <v>77</v>
      </c>
      <c r="AY397" s="197" t="s">
        <v>128</v>
      </c>
    </row>
    <row r="398" s="13" customFormat="1">
      <c r="A398" s="13"/>
      <c r="B398" s="189"/>
      <c r="C398" s="13"/>
      <c r="D398" s="184" t="s">
        <v>140</v>
      </c>
      <c r="E398" s="190" t="s">
        <v>1</v>
      </c>
      <c r="F398" s="191" t="s">
        <v>479</v>
      </c>
      <c r="G398" s="13"/>
      <c r="H398" s="190" t="s">
        <v>1</v>
      </c>
      <c r="I398" s="192"/>
      <c r="J398" s="13"/>
      <c r="K398" s="13"/>
      <c r="L398" s="189"/>
      <c r="M398" s="193"/>
      <c r="N398" s="194"/>
      <c r="O398" s="194"/>
      <c r="P398" s="194"/>
      <c r="Q398" s="194"/>
      <c r="R398" s="194"/>
      <c r="S398" s="194"/>
      <c r="T398" s="19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0" t="s">
        <v>140</v>
      </c>
      <c r="AU398" s="190" t="s">
        <v>87</v>
      </c>
      <c r="AV398" s="13" t="s">
        <v>85</v>
      </c>
      <c r="AW398" s="13" t="s">
        <v>31</v>
      </c>
      <c r="AX398" s="13" t="s">
        <v>77</v>
      </c>
      <c r="AY398" s="190" t="s">
        <v>128</v>
      </c>
    </row>
    <row r="399" s="14" customFormat="1">
      <c r="A399" s="14"/>
      <c r="B399" s="196"/>
      <c r="C399" s="14"/>
      <c r="D399" s="184" t="s">
        <v>140</v>
      </c>
      <c r="E399" s="197" t="s">
        <v>1</v>
      </c>
      <c r="F399" s="198" t="s">
        <v>480</v>
      </c>
      <c r="G399" s="14"/>
      <c r="H399" s="199">
        <v>153.987</v>
      </c>
      <c r="I399" s="200"/>
      <c r="J399" s="14"/>
      <c r="K399" s="14"/>
      <c r="L399" s="196"/>
      <c r="M399" s="201"/>
      <c r="N399" s="202"/>
      <c r="O399" s="202"/>
      <c r="P399" s="202"/>
      <c r="Q399" s="202"/>
      <c r="R399" s="202"/>
      <c r="S399" s="202"/>
      <c r="T399" s="20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197" t="s">
        <v>140</v>
      </c>
      <c r="AU399" s="197" t="s">
        <v>87</v>
      </c>
      <c r="AV399" s="14" t="s">
        <v>87</v>
      </c>
      <c r="AW399" s="14" t="s">
        <v>31</v>
      </c>
      <c r="AX399" s="14" t="s">
        <v>77</v>
      </c>
      <c r="AY399" s="197" t="s">
        <v>128</v>
      </c>
    </row>
    <row r="400" s="15" customFormat="1">
      <c r="A400" s="15"/>
      <c r="B400" s="204"/>
      <c r="C400" s="15"/>
      <c r="D400" s="184" t="s">
        <v>140</v>
      </c>
      <c r="E400" s="205" t="s">
        <v>1</v>
      </c>
      <c r="F400" s="206" t="s">
        <v>150</v>
      </c>
      <c r="G400" s="15"/>
      <c r="H400" s="207">
        <v>580.077</v>
      </c>
      <c r="I400" s="208"/>
      <c r="J400" s="15"/>
      <c r="K400" s="15"/>
      <c r="L400" s="204"/>
      <c r="M400" s="209"/>
      <c r="N400" s="210"/>
      <c r="O400" s="210"/>
      <c r="P400" s="210"/>
      <c r="Q400" s="210"/>
      <c r="R400" s="210"/>
      <c r="S400" s="210"/>
      <c r="T400" s="21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05" t="s">
        <v>140</v>
      </c>
      <c r="AU400" s="205" t="s">
        <v>87</v>
      </c>
      <c r="AV400" s="15" t="s">
        <v>138</v>
      </c>
      <c r="AW400" s="15" t="s">
        <v>31</v>
      </c>
      <c r="AX400" s="15" t="s">
        <v>85</v>
      </c>
      <c r="AY400" s="205" t="s">
        <v>128</v>
      </c>
    </row>
    <row r="401" s="2" customFormat="1" ht="62.7" customHeight="1">
      <c r="A401" s="37"/>
      <c r="B401" s="170"/>
      <c r="C401" s="171" t="s">
        <v>361</v>
      </c>
      <c r="D401" s="171" t="s">
        <v>133</v>
      </c>
      <c r="E401" s="172" t="s">
        <v>481</v>
      </c>
      <c r="F401" s="173" t="s">
        <v>482</v>
      </c>
      <c r="G401" s="174" t="s">
        <v>211</v>
      </c>
      <c r="H401" s="175">
        <v>2320.308</v>
      </c>
      <c r="I401" s="176"/>
      <c r="J401" s="177">
        <f>ROUND(I401*H401,2)</f>
        <v>0</v>
      </c>
      <c r="K401" s="173" t="s">
        <v>137</v>
      </c>
      <c r="L401" s="38"/>
      <c r="M401" s="178" t="s">
        <v>1</v>
      </c>
      <c r="N401" s="179" t="s">
        <v>42</v>
      </c>
      <c r="O401" s="76"/>
      <c r="P401" s="180">
        <f>O401*H401</f>
        <v>0</v>
      </c>
      <c r="Q401" s="180">
        <v>0</v>
      </c>
      <c r="R401" s="180">
        <f>Q401*H401</f>
        <v>0</v>
      </c>
      <c r="S401" s="180">
        <v>0</v>
      </c>
      <c r="T401" s="181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82" t="s">
        <v>138</v>
      </c>
      <c r="AT401" s="182" t="s">
        <v>133</v>
      </c>
      <c r="AU401" s="182" t="s">
        <v>87</v>
      </c>
      <c r="AY401" s="18" t="s">
        <v>128</v>
      </c>
      <c r="BE401" s="183">
        <f>IF(N401="základní",J401,0)</f>
        <v>0</v>
      </c>
      <c r="BF401" s="183">
        <f>IF(N401="snížená",J401,0)</f>
        <v>0</v>
      </c>
      <c r="BG401" s="183">
        <f>IF(N401="zákl. přenesená",J401,0)</f>
        <v>0</v>
      </c>
      <c r="BH401" s="183">
        <f>IF(N401="sníž. přenesená",J401,0)</f>
        <v>0</v>
      </c>
      <c r="BI401" s="183">
        <f>IF(N401="nulová",J401,0)</f>
        <v>0</v>
      </c>
      <c r="BJ401" s="18" t="s">
        <v>85</v>
      </c>
      <c r="BK401" s="183">
        <f>ROUND(I401*H401,2)</f>
        <v>0</v>
      </c>
      <c r="BL401" s="18" t="s">
        <v>138</v>
      </c>
      <c r="BM401" s="182" t="s">
        <v>483</v>
      </c>
    </row>
    <row r="402" s="2" customFormat="1">
      <c r="A402" s="37"/>
      <c r="B402" s="38"/>
      <c r="C402" s="37"/>
      <c r="D402" s="184" t="s">
        <v>139</v>
      </c>
      <c r="E402" s="37"/>
      <c r="F402" s="185" t="s">
        <v>482</v>
      </c>
      <c r="G402" s="37"/>
      <c r="H402" s="37"/>
      <c r="I402" s="186"/>
      <c r="J402" s="37"/>
      <c r="K402" s="37"/>
      <c r="L402" s="38"/>
      <c r="M402" s="187"/>
      <c r="N402" s="188"/>
      <c r="O402" s="76"/>
      <c r="P402" s="76"/>
      <c r="Q402" s="76"/>
      <c r="R402" s="76"/>
      <c r="S402" s="76"/>
      <c r="T402" s="7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8" t="s">
        <v>139</v>
      </c>
      <c r="AU402" s="18" t="s">
        <v>87</v>
      </c>
    </row>
    <row r="403" s="13" customFormat="1">
      <c r="A403" s="13"/>
      <c r="B403" s="189"/>
      <c r="C403" s="13"/>
      <c r="D403" s="184" t="s">
        <v>140</v>
      </c>
      <c r="E403" s="190" t="s">
        <v>1</v>
      </c>
      <c r="F403" s="191" t="s">
        <v>385</v>
      </c>
      <c r="G403" s="13"/>
      <c r="H403" s="190" t="s">
        <v>1</v>
      </c>
      <c r="I403" s="192"/>
      <c r="J403" s="13"/>
      <c r="K403" s="13"/>
      <c r="L403" s="189"/>
      <c r="M403" s="193"/>
      <c r="N403" s="194"/>
      <c r="O403" s="194"/>
      <c r="P403" s="194"/>
      <c r="Q403" s="194"/>
      <c r="R403" s="194"/>
      <c r="S403" s="194"/>
      <c r="T403" s="19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0" t="s">
        <v>140</v>
      </c>
      <c r="AU403" s="190" t="s">
        <v>87</v>
      </c>
      <c r="AV403" s="13" t="s">
        <v>85</v>
      </c>
      <c r="AW403" s="13" t="s">
        <v>31</v>
      </c>
      <c r="AX403" s="13" t="s">
        <v>77</v>
      </c>
      <c r="AY403" s="190" t="s">
        <v>128</v>
      </c>
    </row>
    <row r="404" s="14" customFormat="1">
      <c r="A404" s="14"/>
      <c r="B404" s="196"/>
      <c r="C404" s="14"/>
      <c r="D404" s="184" t="s">
        <v>140</v>
      </c>
      <c r="E404" s="197" t="s">
        <v>1</v>
      </c>
      <c r="F404" s="198" t="s">
        <v>484</v>
      </c>
      <c r="G404" s="14"/>
      <c r="H404" s="199">
        <v>731.28800000000001</v>
      </c>
      <c r="I404" s="200"/>
      <c r="J404" s="14"/>
      <c r="K404" s="14"/>
      <c r="L404" s="196"/>
      <c r="M404" s="201"/>
      <c r="N404" s="202"/>
      <c r="O404" s="202"/>
      <c r="P404" s="202"/>
      <c r="Q404" s="202"/>
      <c r="R404" s="202"/>
      <c r="S404" s="202"/>
      <c r="T404" s="20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7" t="s">
        <v>140</v>
      </c>
      <c r="AU404" s="197" t="s">
        <v>87</v>
      </c>
      <c r="AV404" s="14" t="s">
        <v>87</v>
      </c>
      <c r="AW404" s="14" t="s">
        <v>31</v>
      </c>
      <c r="AX404" s="14" t="s">
        <v>77</v>
      </c>
      <c r="AY404" s="197" t="s">
        <v>128</v>
      </c>
    </row>
    <row r="405" s="13" customFormat="1">
      <c r="A405" s="13"/>
      <c r="B405" s="189"/>
      <c r="C405" s="13"/>
      <c r="D405" s="184" t="s">
        <v>140</v>
      </c>
      <c r="E405" s="190" t="s">
        <v>1</v>
      </c>
      <c r="F405" s="191" t="s">
        <v>477</v>
      </c>
      <c r="G405" s="13"/>
      <c r="H405" s="190" t="s">
        <v>1</v>
      </c>
      <c r="I405" s="192"/>
      <c r="J405" s="13"/>
      <c r="K405" s="13"/>
      <c r="L405" s="189"/>
      <c r="M405" s="193"/>
      <c r="N405" s="194"/>
      <c r="O405" s="194"/>
      <c r="P405" s="194"/>
      <c r="Q405" s="194"/>
      <c r="R405" s="194"/>
      <c r="S405" s="194"/>
      <c r="T405" s="19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0" t="s">
        <v>140</v>
      </c>
      <c r="AU405" s="190" t="s">
        <v>87</v>
      </c>
      <c r="AV405" s="13" t="s">
        <v>85</v>
      </c>
      <c r="AW405" s="13" t="s">
        <v>31</v>
      </c>
      <c r="AX405" s="13" t="s">
        <v>77</v>
      </c>
      <c r="AY405" s="190" t="s">
        <v>128</v>
      </c>
    </row>
    <row r="406" s="14" customFormat="1">
      <c r="A406" s="14"/>
      <c r="B406" s="196"/>
      <c r="C406" s="14"/>
      <c r="D406" s="184" t="s">
        <v>140</v>
      </c>
      <c r="E406" s="197" t="s">
        <v>1</v>
      </c>
      <c r="F406" s="198" t="s">
        <v>485</v>
      </c>
      <c r="G406" s="14"/>
      <c r="H406" s="199">
        <v>973.072</v>
      </c>
      <c r="I406" s="200"/>
      <c r="J406" s="14"/>
      <c r="K406" s="14"/>
      <c r="L406" s="196"/>
      <c r="M406" s="201"/>
      <c r="N406" s="202"/>
      <c r="O406" s="202"/>
      <c r="P406" s="202"/>
      <c r="Q406" s="202"/>
      <c r="R406" s="202"/>
      <c r="S406" s="202"/>
      <c r="T406" s="20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197" t="s">
        <v>140</v>
      </c>
      <c r="AU406" s="197" t="s">
        <v>87</v>
      </c>
      <c r="AV406" s="14" t="s">
        <v>87</v>
      </c>
      <c r="AW406" s="14" t="s">
        <v>31</v>
      </c>
      <c r="AX406" s="14" t="s">
        <v>77</v>
      </c>
      <c r="AY406" s="197" t="s">
        <v>128</v>
      </c>
    </row>
    <row r="407" s="13" customFormat="1">
      <c r="A407" s="13"/>
      <c r="B407" s="189"/>
      <c r="C407" s="13"/>
      <c r="D407" s="184" t="s">
        <v>140</v>
      </c>
      <c r="E407" s="190" t="s">
        <v>1</v>
      </c>
      <c r="F407" s="191" t="s">
        <v>479</v>
      </c>
      <c r="G407" s="13"/>
      <c r="H407" s="190" t="s">
        <v>1</v>
      </c>
      <c r="I407" s="192"/>
      <c r="J407" s="13"/>
      <c r="K407" s="13"/>
      <c r="L407" s="189"/>
      <c r="M407" s="193"/>
      <c r="N407" s="194"/>
      <c r="O407" s="194"/>
      <c r="P407" s="194"/>
      <c r="Q407" s="194"/>
      <c r="R407" s="194"/>
      <c r="S407" s="194"/>
      <c r="T407" s="19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0" t="s">
        <v>140</v>
      </c>
      <c r="AU407" s="190" t="s">
        <v>87</v>
      </c>
      <c r="AV407" s="13" t="s">
        <v>85</v>
      </c>
      <c r="AW407" s="13" t="s">
        <v>31</v>
      </c>
      <c r="AX407" s="13" t="s">
        <v>77</v>
      </c>
      <c r="AY407" s="190" t="s">
        <v>128</v>
      </c>
    </row>
    <row r="408" s="14" customFormat="1">
      <c r="A408" s="14"/>
      <c r="B408" s="196"/>
      <c r="C408" s="14"/>
      <c r="D408" s="184" t="s">
        <v>140</v>
      </c>
      <c r="E408" s="197" t="s">
        <v>1</v>
      </c>
      <c r="F408" s="198" t="s">
        <v>486</v>
      </c>
      <c r="G408" s="14"/>
      <c r="H408" s="199">
        <v>615.94799999999998</v>
      </c>
      <c r="I408" s="200"/>
      <c r="J408" s="14"/>
      <c r="K408" s="14"/>
      <c r="L408" s="196"/>
      <c r="M408" s="201"/>
      <c r="N408" s="202"/>
      <c r="O408" s="202"/>
      <c r="P408" s="202"/>
      <c r="Q408" s="202"/>
      <c r="R408" s="202"/>
      <c r="S408" s="202"/>
      <c r="T408" s="20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197" t="s">
        <v>140</v>
      </c>
      <c r="AU408" s="197" t="s">
        <v>87</v>
      </c>
      <c r="AV408" s="14" t="s">
        <v>87</v>
      </c>
      <c r="AW408" s="14" t="s">
        <v>31</v>
      </c>
      <c r="AX408" s="14" t="s">
        <v>77</v>
      </c>
      <c r="AY408" s="197" t="s">
        <v>128</v>
      </c>
    </row>
    <row r="409" s="15" customFormat="1">
      <c r="A409" s="15"/>
      <c r="B409" s="204"/>
      <c r="C409" s="15"/>
      <c r="D409" s="184" t="s">
        <v>140</v>
      </c>
      <c r="E409" s="205" t="s">
        <v>1</v>
      </c>
      <c r="F409" s="206" t="s">
        <v>150</v>
      </c>
      <c r="G409" s="15"/>
      <c r="H409" s="207">
        <v>2320.308</v>
      </c>
      <c r="I409" s="208"/>
      <c r="J409" s="15"/>
      <c r="K409" s="15"/>
      <c r="L409" s="204"/>
      <c r="M409" s="209"/>
      <c r="N409" s="210"/>
      <c r="O409" s="210"/>
      <c r="P409" s="210"/>
      <c r="Q409" s="210"/>
      <c r="R409" s="210"/>
      <c r="S409" s="210"/>
      <c r="T409" s="211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05" t="s">
        <v>140</v>
      </c>
      <c r="AU409" s="205" t="s">
        <v>87</v>
      </c>
      <c r="AV409" s="15" t="s">
        <v>138</v>
      </c>
      <c r="AW409" s="15" t="s">
        <v>31</v>
      </c>
      <c r="AX409" s="15" t="s">
        <v>85</v>
      </c>
      <c r="AY409" s="205" t="s">
        <v>128</v>
      </c>
    </row>
    <row r="410" s="2" customFormat="1" ht="33" customHeight="1">
      <c r="A410" s="37"/>
      <c r="B410" s="170"/>
      <c r="C410" s="171" t="s">
        <v>487</v>
      </c>
      <c r="D410" s="171" t="s">
        <v>133</v>
      </c>
      <c r="E410" s="172" t="s">
        <v>488</v>
      </c>
      <c r="F410" s="173" t="s">
        <v>489</v>
      </c>
      <c r="G410" s="174" t="s">
        <v>211</v>
      </c>
      <c r="H410" s="175">
        <v>484.34300000000002</v>
      </c>
      <c r="I410" s="176"/>
      <c r="J410" s="177">
        <f>ROUND(I410*H410,2)</f>
        <v>0</v>
      </c>
      <c r="K410" s="173" t="s">
        <v>137</v>
      </c>
      <c r="L410" s="38"/>
      <c r="M410" s="178" t="s">
        <v>1</v>
      </c>
      <c r="N410" s="179" t="s">
        <v>42</v>
      </c>
      <c r="O410" s="76"/>
      <c r="P410" s="180">
        <f>O410*H410</f>
        <v>0</v>
      </c>
      <c r="Q410" s="180">
        <v>0</v>
      </c>
      <c r="R410" s="180">
        <f>Q410*H410</f>
        <v>0</v>
      </c>
      <c r="S410" s="180">
        <v>0</v>
      </c>
      <c r="T410" s="181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82" t="s">
        <v>138</v>
      </c>
      <c r="AT410" s="182" t="s">
        <v>133</v>
      </c>
      <c r="AU410" s="182" t="s">
        <v>87</v>
      </c>
      <c r="AY410" s="18" t="s">
        <v>128</v>
      </c>
      <c r="BE410" s="183">
        <f>IF(N410="základní",J410,0)</f>
        <v>0</v>
      </c>
      <c r="BF410" s="183">
        <f>IF(N410="snížená",J410,0)</f>
        <v>0</v>
      </c>
      <c r="BG410" s="183">
        <f>IF(N410="zákl. přenesená",J410,0)</f>
        <v>0</v>
      </c>
      <c r="BH410" s="183">
        <f>IF(N410="sníž. přenesená",J410,0)</f>
        <v>0</v>
      </c>
      <c r="BI410" s="183">
        <f>IF(N410="nulová",J410,0)</f>
        <v>0</v>
      </c>
      <c r="BJ410" s="18" t="s">
        <v>85</v>
      </c>
      <c r="BK410" s="183">
        <f>ROUND(I410*H410,2)</f>
        <v>0</v>
      </c>
      <c r="BL410" s="18" t="s">
        <v>138</v>
      </c>
      <c r="BM410" s="182" t="s">
        <v>490</v>
      </c>
    </row>
    <row r="411" s="2" customFormat="1">
      <c r="A411" s="37"/>
      <c r="B411" s="38"/>
      <c r="C411" s="37"/>
      <c r="D411" s="184" t="s">
        <v>139</v>
      </c>
      <c r="E411" s="37"/>
      <c r="F411" s="185" t="s">
        <v>489</v>
      </c>
      <c r="G411" s="37"/>
      <c r="H411" s="37"/>
      <c r="I411" s="186"/>
      <c r="J411" s="37"/>
      <c r="K411" s="37"/>
      <c r="L411" s="38"/>
      <c r="M411" s="187"/>
      <c r="N411" s="188"/>
      <c r="O411" s="76"/>
      <c r="P411" s="76"/>
      <c r="Q411" s="76"/>
      <c r="R411" s="76"/>
      <c r="S411" s="76"/>
      <c r="T411" s="7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8" t="s">
        <v>139</v>
      </c>
      <c r="AU411" s="18" t="s">
        <v>87</v>
      </c>
    </row>
    <row r="412" s="13" customFormat="1">
      <c r="A412" s="13"/>
      <c r="B412" s="189"/>
      <c r="C412" s="13"/>
      <c r="D412" s="184" t="s">
        <v>140</v>
      </c>
      <c r="E412" s="190" t="s">
        <v>1</v>
      </c>
      <c r="F412" s="191" t="s">
        <v>304</v>
      </c>
      <c r="G412" s="13"/>
      <c r="H412" s="190" t="s">
        <v>1</v>
      </c>
      <c r="I412" s="192"/>
      <c r="J412" s="13"/>
      <c r="K412" s="13"/>
      <c r="L412" s="189"/>
      <c r="M412" s="193"/>
      <c r="N412" s="194"/>
      <c r="O412" s="194"/>
      <c r="P412" s="194"/>
      <c r="Q412" s="194"/>
      <c r="R412" s="194"/>
      <c r="S412" s="194"/>
      <c r="T412" s="19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0" t="s">
        <v>140</v>
      </c>
      <c r="AU412" s="190" t="s">
        <v>87</v>
      </c>
      <c r="AV412" s="13" t="s">
        <v>85</v>
      </c>
      <c r="AW412" s="13" t="s">
        <v>31</v>
      </c>
      <c r="AX412" s="13" t="s">
        <v>77</v>
      </c>
      <c r="AY412" s="190" t="s">
        <v>128</v>
      </c>
    </row>
    <row r="413" s="13" customFormat="1">
      <c r="A413" s="13"/>
      <c r="B413" s="189"/>
      <c r="C413" s="13"/>
      <c r="D413" s="184" t="s">
        <v>140</v>
      </c>
      <c r="E413" s="190" t="s">
        <v>1</v>
      </c>
      <c r="F413" s="191" t="s">
        <v>305</v>
      </c>
      <c r="G413" s="13"/>
      <c r="H413" s="190" t="s">
        <v>1</v>
      </c>
      <c r="I413" s="192"/>
      <c r="J413" s="13"/>
      <c r="K413" s="13"/>
      <c r="L413" s="189"/>
      <c r="M413" s="193"/>
      <c r="N413" s="194"/>
      <c r="O413" s="194"/>
      <c r="P413" s="194"/>
      <c r="Q413" s="194"/>
      <c r="R413" s="194"/>
      <c r="S413" s="194"/>
      <c r="T413" s="19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0" t="s">
        <v>140</v>
      </c>
      <c r="AU413" s="190" t="s">
        <v>87</v>
      </c>
      <c r="AV413" s="13" t="s">
        <v>85</v>
      </c>
      <c r="AW413" s="13" t="s">
        <v>31</v>
      </c>
      <c r="AX413" s="13" t="s">
        <v>77</v>
      </c>
      <c r="AY413" s="190" t="s">
        <v>128</v>
      </c>
    </row>
    <row r="414" s="13" customFormat="1">
      <c r="A414" s="13"/>
      <c r="B414" s="189"/>
      <c r="C414" s="13"/>
      <c r="D414" s="184" t="s">
        <v>140</v>
      </c>
      <c r="E414" s="190" t="s">
        <v>1</v>
      </c>
      <c r="F414" s="191" t="s">
        <v>491</v>
      </c>
      <c r="G414" s="13"/>
      <c r="H414" s="190" t="s">
        <v>1</v>
      </c>
      <c r="I414" s="192"/>
      <c r="J414" s="13"/>
      <c r="K414" s="13"/>
      <c r="L414" s="189"/>
      <c r="M414" s="193"/>
      <c r="N414" s="194"/>
      <c r="O414" s="194"/>
      <c r="P414" s="194"/>
      <c r="Q414" s="194"/>
      <c r="R414" s="194"/>
      <c r="S414" s="194"/>
      <c r="T414" s="19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0" t="s">
        <v>140</v>
      </c>
      <c r="AU414" s="190" t="s">
        <v>87</v>
      </c>
      <c r="AV414" s="13" t="s">
        <v>85</v>
      </c>
      <c r="AW414" s="13" t="s">
        <v>31</v>
      </c>
      <c r="AX414" s="13" t="s">
        <v>77</v>
      </c>
      <c r="AY414" s="190" t="s">
        <v>128</v>
      </c>
    </row>
    <row r="415" s="14" customFormat="1">
      <c r="A415" s="14"/>
      <c r="B415" s="196"/>
      <c r="C415" s="14"/>
      <c r="D415" s="184" t="s">
        <v>140</v>
      </c>
      <c r="E415" s="197" t="s">
        <v>1</v>
      </c>
      <c r="F415" s="198" t="s">
        <v>492</v>
      </c>
      <c r="G415" s="14"/>
      <c r="H415" s="199">
        <v>484.34300000000002</v>
      </c>
      <c r="I415" s="200"/>
      <c r="J415" s="14"/>
      <c r="K415" s="14"/>
      <c r="L415" s="196"/>
      <c r="M415" s="201"/>
      <c r="N415" s="202"/>
      <c r="O415" s="202"/>
      <c r="P415" s="202"/>
      <c r="Q415" s="202"/>
      <c r="R415" s="202"/>
      <c r="S415" s="202"/>
      <c r="T415" s="20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197" t="s">
        <v>140</v>
      </c>
      <c r="AU415" s="197" t="s">
        <v>87</v>
      </c>
      <c r="AV415" s="14" t="s">
        <v>87</v>
      </c>
      <c r="AW415" s="14" t="s">
        <v>31</v>
      </c>
      <c r="AX415" s="14" t="s">
        <v>77</v>
      </c>
      <c r="AY415" s="197" t="s">
        <v>128</v>
      </c>
    </row>
    <row r="416" s="15" customFormat="1">
      <c r="A416" s="15"/>
      <c r="B416" s="204"/>
      <c r="C416" s="15"/>
      <c r="D416" s="184" t="s">
        <v>140</v>
      </c>
      <c r="E416" s="205" t="s">
        <v>1</v>
      </c>
      <c r="F416" s="206" t="s">
        <v>150</v>
      </c>
      <c r="G416" s="15"/>
      <c r="H416" s="207">
        <v>484.34300000000002</v>
      </c>
      <c r="I416" s="208"/>
      <c r="J416" s="15"/>
      <c r="K416" s="15"/>
      <c r="L416" s="204"/>
      <c r="M416" s="209"/>
      <c r="N416" s="210"/>
      <c r="O416" s="210"/>
      <c r="P416" s="210"/>
      <c r="Q416" s="210"/>
      <c r="R416" s="210"/>
      <c r="S416" s="210"/>
      <c r="T416" s="211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05" t="s">
        <v>140</v>
      </c>
      <c r="AU416" s="205" t="s">
        <v>87</v>
      </c>
      <c r="AV416" s="15" t="s">
        <v>138</v>
      </c>
      <c r="AW416" s="15" t="s">
        <v>31</v>
      </c>
      <c r="AX416" s="15" t="s">
        <v>85</v>
      </c>
      <c r="AY416" s="205" t="s">
        <v>128</v>
      </c>
    </row>
    <row r="417" s="2" customFormat="1" ht="33" customHeight="1">
      <c r="A417" s="37"/>
      <c r="B417" s="170"/>
      <c r="C417" s="171" t="s">
        <v>364</v>
      </c>
      <c r="D417" s="171" t="s">
        <v>133</v>
      </c>
      <c r="E417" s="172" t="s">
        <v>493</v>
      </c>
      <c r="F417" s="173" t="s">
        <v>494</v>
      </c>
      <c r="G417" s="174" t="s">
        <v>211</v>
      </c>
      <c r="H417" s="175">
        <v>1937.3720000000001</v>
      </c>
      <c r="I417" s="176"/>
      <c r="J417" s="177">
        <f>ROUND(I417*H417,2)</f>
        <v>0</v>
      </c>
      <c r="K417" s="173" t="s">
        <v>137</v>
      </c>
      <c r="L417" s="38"/>
      <c r="M417" s="178" t="s">
        <v>1</v>
      </c>
      <c r="N417" s="179" t="s">
        <v>42</v>
      </c>
      <c r="O417" s="76"/>
      <c r="P417" s="180">
        <f>O417*H417</f>
        <v>0</v>
      </c>
      <c r="Q417" s="180">
        <v>0</v>
      </c>
      <c r="R417" s="180">
        <f>Q417*H417</f>
        <v>0</v>
      </c>
      <c r="S417" s="180">
        <v>0</v>
      </c>
      <c r="T417" s="181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82" t="s">
        <v>138</v>
      </c>
      <c r="AT417" s="182" t="s">
        <v>133</v>
      </c>
      <c r="AU417" s="182" t="s">
        <v>87</v>
      </c>
      <c r="AY417" s="18" t="s">
        <v>128</v>
      </c>
      <c r="BE417" s="183">
        <f>IF(N417="základní",J417,0)</f>
        <v>0</v>
      </c>
      <c r="BF417" s="183">
        <f>IF(N417="snížená",J417,0)</f>
        <v>0</v>
      </c>
      <c r="BG417" s="183">
        <f>IF(N417="zákl. přenesená",J417,0)</f>
        <v>0</v>
      </c>
      <c r="BH417" s="183">
        <f>IF(N417="sníž. přenesená",J417,0)</f>
        <v>0</v>
      </c>
      <c r="BI417" s="183">
        <f>IF(N417="nulová",J417,0)</f>
        <v>0</v>
      </c>
      <c r="BJ417" s="18" t="s">
        <v>85</v>
      </c>
      <c r="BK417" s="183">
        <f>ROUND(I417*H417,2)</f>
        <v>0</v>
      </c>
      <c r="BL417" s="18" t="s">
        <v>138</v>
      </c>
      <c r="BM417" s="182" t="s">
        <v>495</v>
      </c>
    </row>
    <row r="418" s="2" customFormat="1">
      <c r="A418" s="37"/>
      <c r="B418" s="38"/>
      <c r="C418" s="37"/>
      <c r="D418" s="184" t="s">
        <v>139</v>
      </c>
      <c r="E418" s="37"/>
      <c r="F418" s="185" t="s">
        <v>494</v>
      </c>
      <c r="G418" s="37"/>
      <c r="H418" s="37"/>
      <c r="I418" s="186"/>
      <c r="J418" s="37"/>
      <c r="K418" s="37"/>
      <c r="L418" s="38"/>
      <c r="M418" s="187"/>
      <c r="N418" s="188"/>
      <c r="O418" s="76"/>
      <c r="P418" s="76"/>
      <c r="Q418" s="76"/>
      <c r="R418" s="76"/>
      <c r="S418" s="76"/>
      <c r="T418" s="7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8" t="s">
        <v>139</v>
      </c>
      <c r="AU418" s="18" t="s">
        <v>87</v>
      </c>
    </row>
    <row r="419" s="13" customFormat="1">
      <c r="A419" s="13"/>
      <c r="B419" s="189"/>
      <c r="C419" s="13"/>
      <c r="D419" s="184" t="s">
        <v>140</v>
      </c>
      <c r="E419" s="190" t="s">
        <v>1</v>
      </c>
      <c r="F419" s="191" t="s">
        <v>304</v>
      </c>
      <c r="G419" s="13"/>
      <c r="H419" s="190" t="s">
        <v>1</v>
      </c>
      <c r="I419" s="192"/>
      <c r="J419" s="13"/>
      <c r="K419" s="13"/>
      <c r="L419" s="189"/>
      <c r="M419" s="193"/>
      <c r="N419" s="194"/>
      <c r="O419" s="194"/>
      <c r="P419" s="194"/>
      <c r="Q419" s="194"/>
      <c r="R419" s="194"/>
      <c r="S419" s="194"/>
      <c r="T419" s="19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0" t="s">
        <v>140</v>
      </c>
      <c r="AU419" s="190" t="s">
        <v>87</v>
      </c>
      <c r="AV419" s="13" t="s">
        <v>85</v>
      </c>
      <c r="AW419" s="13" t="s">
        <v>31</v>
      </c>
      <c r="AX419" s="13" t="s">
        <v>77</v>
      </c>
      <c r="AY419" s="190" t="s">
        <v>128</v>
      </c>
    </row>
    <row r="420" s="13" customFormat="1">
      <c r="A420" s="13"/>
      <c r="B420" s="189"/>
      <c r="C420" s="13"/>
      <c r="D420" s="184" t="s">
        <v>140</v>
      </c>
      <c r="E420" s="190" t="s">
        <v>1</v>
      </c>
      <c r="F420" s="191" t="s">
        <v>305</v>
      </c>
      <c r="G420" s="13"/>
      <c r="H420" s="190" t="s">
        <v>1</v>
      </c>
      <c r="I420" s="192"/>
      <c r="J420" s="13"/>
      <c r="K420" s="13"/>
      <c r="L420" s="189"/>
      <c r="M420" s="193"/>
      <c r="N420" s="194"/>
      <c r="O420" s="194"/>
      <c r="P420" s="194"/>
      <c r="Q420" s="194"/>
      <c r="R420" s="194"/>
      <c r="S420" s="194"/>
      <c r="T420" s="19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0" t="s">
        <v>140</v>
      </c>
      <c r="AU420" s="190" t="s">
        <v>87</v>
      </c>
      <c r="AV420" s="13" t="s">
        <v>85</v>
      </c>
      <c r="AW420" s="13" t="s">
        <v>31</v>
      </c>
      <c r="AX420" s="13" t="s">
        <v>77</v>
      </c>
      <c r="AY420" s="190" t="s">
        <v>128</v>
      </c>
    </row>
    <row r="421" s="13" customFormat="1">
      <c r="A421" s="13"/>
      <c r="B421" s="189"/>
      <c r="C421" s="13"/>
      <c r="D421" s="184" t="s">
        <v>140</v>
      </c>
      <c r="E421" s="190" t="s">
        <v>1</v>
      </c>
      <c r="F421" s="191" t="s">
        <v>491</v>
      </c>
      <c r="G421" s="13"/>
      <c r="H421" s="190" t="s">
        <v>1</v>
      </c>
      <c r="I421" s="192"/>
      <c r="J421" s="13"/>
      <c r="K421" s="13"/>
      <c r="L421" s="189"/>
      <c r="M421" s="193"/>
      <c r="N421" s="194"/>
      <c r="O421" s="194"/>
      <c r="P421" s="194"/>
      <c r="Q421" s="194"/>
      <c r="R421" s="194"/>
      <c r="S421" s="194"/>
      <c r="T421" s="19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0" t="s">
        <v>140</v>
      </c>
      <c r="AU421" s="190" t="s">
        <v>87</v>
      </c>
      <c r="AV421" s="13" t="s">
        <v>85</v>
      </c>
      <c r="AW421" s="13" t="s">
        <v>31</v>
      </c>
      <c r="AX421" s="13" t="s">
        <v>77</v>
      </c>
      <c r="AY421" s="190" t="s">
        <v>128</v>
      </c>
    </row>
    <row r="422" s="14" customFormat="1">
      <c r="A422" s="14"/>
      <c r="B422" s="196"/>
      <c r="C422" s="14"/>
      <c r="D422" s="184" t="s">
        <v>140</v>
      </c>
      <c r="E422" s="197" t="s">
        <v>1</v>
      </c>
      <c r="F422" s="198" t="s">
        <v>496</v>
      </c>
      <c r="G422" s="14"/>
      <c r="H422" s="199">
        <v>1937.3720000000001</v>
      </c>
      <c r="I422" s="200"/>
      <c r="J422" s="14"/>
      <c r="K422" s="14"/>
      <c r="L422" s="196"/>
      <c r="M422" s="201"/>
      <c r="N422" s="202"/>
      <c r="O422" s="202"/>
      <c r="P422" s="202"/>
      <c r="Q422" s="202"/>
      <c r="R422" s="202"/>
      <c r="S422" s="202"/>
      <c r="T422" s="20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197" t="s">
        <v>140</v>
      </c>
      <c r="AU422" s="197" t="s">
        <v>87</v>
      </c>
      <c r="AV422" s="14" t="s">
        <v>87</v>
      </c>
      <c r="AW422" s="14" t="s">
        <v>31</v>
      </c>
      <c r="AX422" s="14" t="s">
        <v>77</v>
      </c>
      <c r="AY422" s="197" t="s">
        <v>128</v>
      </c>
    </row>
    <row r="423" s="15" customFormat="1">
      <c r="A423" s="15"/>
      <c r="B423" s="204"/>
      <c r="C423" s="15"/>
      <c r="D423" s="184" t="s">
        <v>140</v>
      </c>
      <c r="E423" s="205" t="s">
        <v>1</v>
      </c>
      <c r="F423" s="206" t="s">
        <v>150</v>
      </c>
      <c r="G423" s="15"/>
      <c r="H423" s="207">
        <v>1937.3720000000001</v>
      </c>
      <c r="I423" s="208"/>
      <c r="J423" s="15"/>
      <c r="K423" s="15"/>
      <c r="L423" s="204"/>
      <c r="M423" s="222"/>
      <c r="N423" s="223"/>
      <c r="O423" s="223"/>
      <c r="P423" s="223"/>
      <c r="Q423" s="223"/>
      <c r="R423" s="223"/>
      <c r="S423" s="223"/>
      <c r="T423" s="224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05" t="s">
        <v>140</v>
      </c>
      <c r="AU423" s="205" t="s">
        <v>87</v>
      </c>
      <c r="AV423" s="15" t="s">
        <v>138</v>
      </c>
      <c r="AW423" s="15" t="s">
        <v>31</v>
      </c>
      <c r="AX423" s="15" t="s">
        <v>85</v>
      </c>
      <c r="AY423" s="205" t="s">
        <v>128</v>
      </c>
    </row>
    <row r="424" s="2" customFormat="1" ht="6.96" customHeight="1">
      <c r="A424" s="37"/>
      <c r="B424" s="59"/>
      <c r="C424" s="60"/>
      <c r="D424" s="60"/>
      <c r="E424" s="60"/>
      <c r="F424" s="60"/>
      <c r="G424" s="60"/>
      <c r="H424" s="60"/>
      <c r="I424" s="60"/>
      <c r="J424" s="60"/>
      <c r="K424" s="60"/>
      <c r="L424" s="38"/>
      <c r="M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</row>
  </sheetData>
  <autoFilter ref="C123:K42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Chodník v obci Krašovice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497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26</v>
      </c>
      <c r="G12" s="37"/>
      <c r="H12" s="37"/>
      <c r="I12" s="31" t="s">
        <v>22</v>
      </c>
      <c r="J12" s="68" t="str">
        <f>'Rekapitulace stavby'!AN8</f>
        <v>14. 9. 2022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>06324827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DRS stavební s.r.o. </v>
      </c>
      <c r="F24" s="37"/>
      <c r="G24" s="37"/>
      <c r="H24" s="37"/>
      <c r="I24" s="31" t="s">
        <v>27</v>
      </c>
      <c r="J24" s="26" t="str">
        <f>IF('Rekapitulace stavby'!AN20="","",'Rekapitulace stavby'!AN20)</f>
        <v>CZ06324827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ROUND(J125,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ROUND((SUM(BE125:BE421)),  2)</f>
        <v>0</v>
      </c>
      <c r="G33" s="37"/>
      <c r="H33" s="37"/>
      <c r="I33" s="127">
        <v>0.20999999999999999</v>
      </c>
      <c r="J33" s="126">
        <f>ROUND(((SUM(BE125:BE421))*I33),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ROUND((SUM(BF125:BF421)),  2)</f>
        <v>0</v>
      </c>
      <c r="G34" s="37"/>
      <c r="H34" s="37"/>
      <c r="I34" s="127">
        <v>0.14999999999999999</v>
      </c>
      <c r="J34" s="126">
        <f>ROUND(((SUM(BF125:BF421))*I34),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ROUND((SUM(BG125:BG421)),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ROUND((SUM(BH125:BH421)),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ROUND((SUM(BI125:BI421)),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Chodník v obci Krašovice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102 - Komunikace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14. 9. 2022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DRS stavební s.r.o.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J125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110</v>
      </c>
      <c r="E97" s="141"/>
      <c r="F97" s="141"/>
      <c r="G97" s="141"/>
      <c r="H97" s="141"/>
      <c r="I97" s="141"/>
      <c r="J97" s="142">
        <f>J126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262</v>
      </c>
      <c r="E98" s="145"/>
      <c r="F98" s="145"/>
      <c r="G98" s="145"/>
      <c r="H98" s="145"/>
      <c r="I98" s="145"/>
      <c r="J98" s="146">
        <f>J127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263</v>
      </c>
      <c r="E99" s="145"/>
      <c r="F99" s="145"/>
      <c r="G99" s="145"/>
      <c r="H99" s="145"/>
      <c r="I99" s="145"/>
      <c r="J99" s="146">
        <f>J268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264</v>
      </c>
      <c r="E100" s="145"/>
      <c r="F100" s="145"/>
      <c r="G100" s="145"/>
      <c r="H100" s="145"/>
      <c r="I100" s="145"/>
      <c r="J100" s="146">
        <f>J281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498</v>
      </c>
      <c r="E101" s="145"/>
      <c r="F101" s="145"/>
      <c r="G101" s="145"/>
      <c r="H101" s="145"/>
      <c r="I101" s="145"/>
      <c r="J101" s="146">
        <f>J282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265</v>
      </c>
      <c r="E102" s="145"/>
      <c r="F102" s="145"/>
      <c r="G102" s="145"/>
      <c r="H102" s="145"/>
      <c r="I102" s="145"/>
      <c r="J102" s="146">
        <f>J295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266</v>
      </c>
      <c r="E103" s="145"/>
      <c r="F103" s="145"/>
      <c r="G103" s="145"/>
      <c r="H103" s="145"/>
      <c r="I103" s="145"/>
      <c r="J103" s="146">
        <f>J328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111</v>
      </c>
      <c r="E104" s="145"/>
      <c r="F104" s="145"/>
      <c r="G104" s="145"/>
      <c r="H104" s="145"/>
      <c r="I104" s="145"/>
      <c r="J104" s="146">
        <f>J358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267</v>
      </c>
      <c r="E105" s="145"/>
      <c r="F105" s="145"/>
      <c r="G105" s="145"/>
      <c r="H105" s="145"/>
      <c r="I105" s="145"/>
      <c r="J105" s="146">
        <f>J379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113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120" t="str">
        <f>E7</f>
        <v>Chodník v obci Krašovice</v>
      </c>
      <c r="F115" s="31"/>
      <c r="G115" s="31"/>
      <c r="H115" s="31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E9</f>
        <v>SO 102 - Komunikace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F12</f>
        <v xml:space="preserve"> </v>
      </c>
      <c r="G119" s="37"/>
      <c r="H119" s="37"/>
      <c r="I119" s="31" t="s">
        <v>22</v>
      </c>
      <c r="J119" s="68" t="str">
        <f>IF(J12="","",J12)</f>
        <v>14. 9. 2022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7"/>
      <c r="E121" s="37"/>
      <c r="F121" s="26" t="str">
        <f>E15</f>
        <v xml:space="preserve"> </v>
      </c>
      <c r="G121" s="37"/>
      <c r="H121" s="37"/>
      <c r="I121" s="31" t="s">
        <v>30</v>
      </c>
      <c r="J121" s="35" t="str">
        <f>E21</f>
        <v xml:space="preserve"> 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7"/>
      <c r="E122" s="37"/>
      <c r="F122" s="26" t="str">
        <f>IF(E18="","",E18)</f>
        <v>Vyplň údaj</v>
      </c>
      <c r="G122" s="37"/>
      <c r="H122" s="37"/>
      <c r="I122" s="31" t="s">
        <v>32</v>
      </c>
      <c r="J122" s="35" t="str">
        <f>E24</f>
        <v xml:space="preserve">DRS stavební s.r.o.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47"/>
      <c r="B124" s="148"/>
      <c r="C124" s="149" t="s">
        <v>114</v>
      </c>
      <c r="D124" s="150" t="s">
        <v>62</v>
      </c>
      <c r="E124" s="150" t="s">
        <v>58</v>
      </c>
      <c r="F124" s="150" t="s">
        <v>59</v>
      </c>
      <c r="G124" s="150" t="s">
        <v>115</v>
      </c>
      <c r="H124" s="150" t="s">
        <v>116</v>
      </c>
      <c r="I124" s="150" t="s">
        <v>117</v>
      </c>
      <c r="J124" s="150" t="s">
        <v>107</v>
      </c>
      <c r="K124" s="151" t="s">
        <v>118</v>
      </c>
      <c r="L124" s="152"/>
      <c r="M124" s="85" t="s">
        <v>1</v>
      </c>
      <c r="N124" s="86" t="s">
        <v>41</v>
      </c>
      <c r="O124" s="86" t="s">
        <v>119</v>
      </c>
      <c r="P124" s="86" t="s">
        <v>120</v>
      </c>
      <c r="Q124" s="86" t="s">
        <v>121</v>
      </c>
      <c r="R124" s="86" t="s">
        <v>122</v>
      </c>
      <c r="S124" s="86" t="s">
        <v>123</v>
      </c>
      <c r="T124" s="87" t="s">
        <v>124</v>
      </c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</row>
    <row r="125" s="2" customFormat="1" ht="22.8" customHeight="1">
      <c r="A125" s="37"/>
      <c r="B125" s="38"/>
      <c r="C125" s="92" t="s">
        <v>125</v>
      </c>
      <c r="D125" s="37"/>
      <c r="E125" s="37"/>
      <c r="F125" s="37"/>
      <c r="G125" s="37"/>
      <c r="H125" s="37"/>
      <c r="I125" s="37"/>
      <c r="J125" s="153">
        <f>BK125</f>
        <v>0</v>
      </c>
      <c r="K125" s="37"/>
      <c r="L125" s="38"/>
      <c r="M125" s="88"/>
      <c r="N125" s="72"/>
      <c r="O125" s="89"/>
      <c r="P125" s="154">
        <f>P126</f>
        <v>0</v>
      </c>
      <c r="Q125" s="89"/>
      <c r="R125" s="154">
        <f>R126</f>
        <v>0</v>
      </c>
      <c r="S125" s="89"/>
      <c r="T125" s="155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76</v>
      </c>
      <c r="AU125" s="18" t="s">
        <v>109</v>
      </c>
      <c r="BK125" s="156">
        <f>BK126</f>
        <v>0</v>
      </c>
    </row>
    <row r="126" s="12" customFormat="1" ht="25.92" customHeight="1">
      <c r="A126" s="12"/>
      <c r="B126" s="157"/>
      <c r="C126" s="12"/>
      <c r="D126" s="158" t="s">
        <v>76</v>
      </c>
      <c r="E126" s="159" t="s">
        <v>126</v>
      </c>
      <c r="F126" s="159" t="s">
        <v>127</v>
      </c>
      <c r="G126" s="12"/>
      <c r="H126" s="12"/>
      <c r="I126" s="160"/>
      <c r="J126" s="161">
        <f>BK126</f>
        <v>0</v>
      </c>
      <c r="K126" s="12"/>
      <c r="L126" s="157"/>
      <c r="M126" s="162"/>
      <c r="N126" s="163"/>
      <c r="O126" s="163"/>
      <c r="P126" s="164">
        <f>P127+P268+P281+P282+P295+P328+P358+P379</f>
        <v>0</v>
      </c>
      <c r="Q126" s="163"/>
      <c r="R126" s="164">
        <f>R127+R268+R281+R282+R295+R328+R358+R379</f>
        <v>0</v>
      </c>
      <c r="S126" s="163"/>
      <c r="T126" s="165">
        <f>T127+T268+T281+T282+T295+T328+T358+T379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85</v>
      </c>
      <c r="AT126" s="166" t="s">
        <v>76</v>
      </c>
      <c r="AU126" s="166" t="s">
        <v>77</v>
      </c>
      <c r="AY126" s="158" t="s">
        <v>128</v>
      </c>
      <c r="BK126" s="167">
        <f>BK127+BK268+BK281+BK282+BK295+BK328+BK358+BK379</f>
        <v>0</v>
      </c>
    </row>
    <row r="127" s="12" customFormat="1" ht="22.8" customHeight="1">
      <c r="A127" s="12"/>
      <c r="B127" s="157"/>
      <c r="C127" s="12"/>
      <c r="D127" s="158" t="s">
        <v>76</v>
      </c>
      <c r="E127" s="168" t="s">
        <v>174</v>
      </c>
      <c r="F127" s="168" t="s">
        <v>268</v>
      </c>
      <c r="G127" s="12"/>
      <c r="H127" s="12"/>
      <c r="I127" s="160"/>
      <c r="J127" s="169">
        <f>BK127</f>
        <v>0</v>
      </c>
      <c r="K127" s="12"/>
      <c r="L127" s="157"/>
      <c r="M127" s="162"/>
      <c r="N127" s="163"/>
      <c r="O127" s="163"/>
      <c r="P127" s="164">
        <f>SUM(P128:P267)</f>
        <v>0</v>
      </c>
      <c r="Q127" s="163"/>
      <c r="R127" s="164">
        <f>SUM(R128:R267)</f>
        <v>0</v>
      </c>
      <c r="S127" s="163"/>
      <c r="T127" s="165">
        <f>SUM(T128:T267)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85</v>
      </c>
      <c r="AT127" s="166" t="s">
        <v>76</v>
      </c>
      <c r="AU127" s="166" t="s">
        <v>85</v>
      </c>
      <c r="AY127" s="158" t="s">
        <v>128</v>
      </c>
      <c r="BK127" s="167">
        <f>SUM(BK128:BK267)</f>
        <v>0</v>
      </c>
    </row>
    <row r="128" s="2" customFormat="1" ht="66.75" customHeight="1">
      <c r="A128" s="37"/>
      <c r="B128" s="170"/>
      <c r="C128" s="171" t="s">
        <v>85</v>
      </c>
      <c r="D128" s="171" t="s">
        <v>133</v>
      </c>
      <c r="E128" s="172" t="s">
        <v>274</v>
      </c>
      <c r="F128" s="173" t="s">
        <v>275</v>
      </c>
      <c r="G128" s="174" t="s">
        <v>271</v>
      </c>
      <c r="H128" s="175">
        <v>128.06999999999999</v>
      </c>
      <c r="I128" s="176"/>
      <c r="J128" s="177">
        <f>ROUND(I128*H128,2)</f>
        <v>0</v>
      </c>
      <c r="K128" s="173" t="s">
        <v>137</v>
      </c>
      <c r="L128" s="38"/>
      <c r="M128" s="178" t="s">
        <v>1</v>
      </c>
      <c r="N128" s="179" t="s">
        <v>42</v>
      </c>
      <c r="O128" s="76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2" t="s">
        <v>138</v>
      </c>
      <c r="AT128" s="182" t="s">
        <v>133</v>
      </c>
      <c r="AU128" s="182" t="s">
        <v>87</v>
      </c>
      <c r="AY128" s="18" t="s">
        <v>128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85</v>
      </c>
      <c r="BK128" s="183">
        <f>ROUND(I128*H128,2)</f>
        <v>0</v>
      </c>
      <c r="BL128" s="18" t="s">
        <v>138</v>
      </c>
      <c r="BM128" s="182" t="s">
        <v>87</v>
      </c>
    </row>
    <row r="129" s="2" customFormat="1">
      <c r="A129" s="37"/>
      <c r="B129" s="38"/>
      <c r="C129" s="37"/>
      <c r="D129" s="184" t="s">
        <v>139</v>
      </c>
      <c r="E129" s="37"/>
      <c r="F129" s="185" t="s">
        <v>275</v>
      </c>
      <c r="G129" s="37"/>
      <c r="H129" s="37"/>
      <c r="I129" s="186"/>
      <c r="J129" s="37"/>
      <c r="K129" s="37"/>
      <c r="L129" s="38"/>
      <c r="M129" s="187"/>
      <c r="N129" s="188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139</v>
      </c>
      <c r="AU129" s="18" t="s">
        <v>87</v>
      </c>
    </row>
    <row r="130" s="13" customFormat="1">
      <c r="A130" s="13"/>
      <c r="B130" s="189"/>
      <c r="C130" s="13"/>
      <c r="D130" s="184" t="s">
        <v>140</v>
      </c>
      <c r="E130" s="190" t="s">
        <v>1</v>
      </c>
      <c r="F130" s="191" t="s">
        <v>276</v>
      </c>
      <c r="G130" s="13"/>
      <c r="H130" s="190" t="s">
        <v>1</v>
      </c>
      <c r="I130" s="192"/>
      <c r="J130" s="13"/>
      <c r="K130" s="13"/>
      <c r="L130" s="189"/>
      <c r="M130" s="193"/>
      <c r="N130" s="194"/>
      <c r="O130" s="194"/>
      <c r="P130" s="194"/>
      <c r="Q130" s="194"/>
      <c r="R130" s="194"/>
      <c r="S130" s="194"/>
      <c r="T130" s="19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0" t="s">
        <v>140</v>
      </c>
      <c r="AU130" s="190" t="s">
        <v>87</v>
      </c>
      <c r="AV130" s="13" t="s">
        <v>85</v>
      </c>
      <c r="AW130" s="13" t="s">
        <v>31</v>
      </c>
      <c r="AX130" s="13" t="s">
        <v>77</v>
      </c>
      <c r="AY130" s="190" t="s">
        <v>128</v>
      </c>
    </row>
    <row r="131" s="14" customFormat="1">
      <c r="A131" s="14"/>
      <c r="B131" s="196"/>
      <c r="C131" s="14"/>
      <c r="D131" s="184" t="s">
        <v>140</v>
      </c>
      <c r="E131" s="197" t="s">
        <v>1</v>
      </c>
      <c r="F131" s="198" t="s">
        <v>499</v>
      </c>
      <c r="G131" s="14"/>
      <c r="H131" s="199">
        <v>128.06999999999999</v>
      </c>
      <c r="I131" s="200"/>
      <c r="J131" s="14"/>
      <c r="K131" s="14"/>
      <c r="L131" s="196"/>
      <c r="M131" s="201"/>
      <c r="N131" s="202"/>
      <c r="O131" s="202"/>
      <c r="P131" s="202"/>
      <c r="Q131" s="202"/>
      <c r="R131" s="202"/>
      <c r="S131" s="202"/>
      <c r="T131" s="20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7" t="s">
        <v>140</v>
      </c>
      <c r="AU131" s="197" t="s">
        <v>87</v>
      </c>
      <c r="AV131" s="14" t="s">
        <v>87</v>
      </c>
      <c r="AW131" s="14" t="s">
        <v>31</v>
      </c>
      <c r="AX131" s="14" t="s">
        <v>77</v>
      </c>
      <c r="AY131" s="197" t="s">
        <v>128</v>
      </c>
    </row>
    <row r="132" s="15" customFormat="1">
      <c r="A132" s="15"/>
      <c r="B132" s="204"/>
      <c r="C132" s="15"/>
      <c r="D132" s="184" t="s">
        <v>140</v>
      </c>
      <c r="E132" s="205" t="s">
        <v>1</v>
      </c>
      <c r="F132" s="206" t="s">
        <v>150</v>
      </c>
      <c r="G132" s="15"/>
      <c r="H132" s="207">
        <v>128.06999999999999</v>
      </c>
      <c r="I132" s="208"/>
      <c r="J132" s="15"/>
      <c r="K132" s="15"/>
      <c r="L132" s="204"/>
      <c r="M132" s="209"/>
      <c r="N132" s="210"/>
      <c r="O132" s="210"/>
      <c r="P132" s="210"/>
      <c r="Q132" s="210"/>
      <c r="R132" s="210"/>
      <c r="S132" s="210"/>
      <c r="T132" s="21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05" t="s">
        <v>140</v>
      </c>
      <c r="AU132" s="205" t="s">
        <v>87</v>
      </c>
      <c r="AV132" s="15" t="s">
        <v>138</v>
      </c>
      <c r="AW132" s="15" t="s">
        <v>31</v>
      </c>
      <c r="AX132" s="15" t="s">
        <v>85</v>
      </c>
      <c r="AY132" s="205" t="s">
        <v>128</v>
      </c>
    </row>
    <row r="133" s="2" customFormat="1" ht="49.05" customHeight="1">
      <c r="A133" s="37"/>
      <c r="B133" s="170"/>
      <c r="C133" s="171" t="s">
        <v>87</v>
      </c>
      <c r="D133" s="171" t="s">
        <v>133</v>
      </c>
      <c r="E133" s="172" t="s">
        <v>500</v>
      </c>
      <c r="F133" s="173" t="s">
        <v>501</v>
      </c>
      <c r="G133" s="174" t="s">
        <v>271</v>
      </c>
      <c r="H133" s="175">
        <v>128.06999999999999</v>
      </c>
      <c r="I133" s="176"/>
      <c r="J133" s="177">
        <f>ROUND(I133*H133,2)</f>
        <v>0</v>
      </c>
      <c r="K133" s="173" t="s">
        <v>137</v>
      </c>
      <c r="L133" s="38"/>
      <c r="M133" s="178" t="s">
        <v>1</v>
      </c>
      <c r="N133" s="179" t="s">
        <v>42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138</v>
      </c>
      <c r="AT133" s="182" t="s">
        <v>133</v>
      </c>
      <c r="AU133" s="182" t="s">
        <v>87</v>
      </c>
      <c r="AY133" s="18" t="s">
        <v>128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85</v>
      </c>
      <c r="BK133" s="183">
        <f>ROUND(I133*H133,2)</f>
        <v>0</v>
      </c>
      <c r="BL133" s="18" t="s">
        <v>138</v>
      </c>
      <c r="BM133" s="182" t="s">
        <v>138</v>
      </c>
    </row>
    <row r="134" s="2" customFormat="1">
      <c r="A134" s="37"/>
      <c r="B134" s="38"/>
      <c r="C134" s="37"/>
      <c r="D134" s="184" t="s">
        <v>139</v>
      </c>
      <c r="E134" s="37"/>
      <c r="F134" s="185" t="s">
        <v>501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139</v>
      </c>
      <c r="AU134" s="18" t="s">
        <v>87</v>
      </c>
    </row>
    <row r="135" s="13" customFormat="1">
      <c r="A135" s="13"/>
      <c r="B135" s="189"/>
      <c r="C135" s="13"/>
      <c r="D135" s="184" t="s">
        <v>140</v>
      </c>
      <c r="E135" s="190" t="s">
        <v>1</v>
      </c>
      <c r="F135" s="191" t="s">
        <v>283</v>
      </c>
      <c r="G135" s="13"/>
      <c r="H135" s="190" t="s">
        <v>1</v>
      </c>
      <c r="I135" s="192"/>
      <c r="J135" s="13"/>
      <c r="K135" s="13"/>
      <c r="L135" s="189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0" t="s">
        <v>140</v>
      </c>
      <c r="AU135" s="190" t="s">
        <v>87</v>
      </c>
      <c r="AV135" s="13" t="s">
        <v>85</v>
      </c>
      <c r="AW135" s="13" t="s">
        <v>31</v>
      </c>
      <c r="AX135" s="13" t="s">
        <v>77</v>
      </c>
      <c r="AY135" s="190" t="s">
        <v>128</v>
      </c>
    </row>
    <row r="136" s="14" customFormat="1">
      <c r="A136" s="14"/>
      <c r="B136" s="196"/>
      <c r="C136" s="14"/>
      <c r="D136" s="184" t="s">
        <v>140</v>
      </c>
      <c r="E136" s="197" t="s">
        <v>1</v>
      </c>
      <c r="F136" s="198" t="s">
        <v>499</v>
      </c>
      <c r="G136" s="14"/>
      <c r="H136" s="199">
        <v>128.06999999999999</v>
      </c>
      <c r="I136" s="200"/>
      <c r="J136" s="14"/>
      <c r="K136" s="14"/>
      <c r="L136" s="196"/>
      <c r="M136" s="201"/>
      <c r="N136" s="202"/>
      <c r="O136" s="202"/>
      <c r="P136" s="202"/>
      <c r="Q136" s="202"/>
      <c r="R136" s="202"/>
      <c r="S136" s="202"/>
      <c r="T136" s="20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7" t="s">
        <v>140</v>
      </c>
      <c r="AU136" s="197" t="s">
        <v>87</v>
      </c>
      <c r="AV136" s="14" t="s">
        <v>87</v>
      </c>
      <c r="AW136" s="14" t="s">
        <v>31</v>
      </c>
      <c r="AX136" s="14" t="s">
        <v>77</v>
      </c>
      <c r="AY136" s="197" t="s">
        <v>128</v>
      </c>
    </row>
    <row r="137" s="15" customFormat="1">
      <c r="A137" s="15"/>
      <c r="B137" s="204"/>
      <c r="C137" s="15"/>
      <c r="D137" s="184" t="s">
        <v>140</v>
      </c>
      <c r="E137" s="205" t="s">
        <v>1</v>
      </c>
      <c r="F137" s="206" t="s">
        <v>150</v>
      </c>
      <c r="G137" s="15"/>
      <c r="H137" s="207">
        <v>128.06999999999999</v>
      </c>
      <c r="I137" s="208"/>
      <c r="J137" s="15"/>
      <c r="K137" s="15"/>
      <c r="L137" s="204"/>
      <c r="M137" s="209"/>
      <c r="N137" s="210"/>
      <c r="O137" s="210"/>
      <c r="P137" s="210"/>
      <c r="Q137" s="210"/>
      <c r="R137" s="210"/>
      <c r="S137" s="210"/>
      <c r="T137" s="21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5" t="s">
        <v>140</v>
      </c>
      <c r="AU137" s="205" t="s">
        <v>87</v>
      </c>
      <c r="AV137" s="15" t="s">
        <v>138</v>
      </c>
      <c r="AW137" s="15" t="s">
        <v>31</v>
      </c>
      <c r="AX137" s="15" t="s">
        <v>85</v>
      </c>
      <c r="AY137" s="205" t="s">
        <v>128</v>
      </c>
    </row>
    <row r="138" s="2" customFormat="1" ht="33" customHeight="1">
      <c r="A138" s="37"/>
      <c r="B138" s="170"/>
      <c r="C138" s="171" t="s">
        <v>154</v>
      </c>
      <c r="D138" s="171" t="s">
        <v>133</v>
      </c>
      <c r="E138" s="172" t="s">
        <v>288</v>
      </c>
      <c r="F138" s="173" t="s">
        <v>289</v>
      </c>
      <c r="G138" s="174" t="s">
        <v>201</v>
      </c>
      <c r="H138" s="175">
        <v>8.1120000000000001</v>
      </c>
      <c r="I138" s="176"/>
      <c r="J138" s="177">
        <f>ROUND(I138*H138,2)</f>
        <v>0</v>
      </c>
      <c r="K138" s="173" t="s">
        <v>137</v>
      </c>
      <c r="L138" s="38"/>
      <c r="M138" s="178" t="s">
        <v>1</v>
      </c>
      <c r="N138" s="179" t="s">
        <v>42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138</v>
      </c>
      <c r="AT138" s="182" t="s">
        <v>133</v>
      </c>
      <c r="AU138" s="182" t="s">
        <v>87</v>
      </c>
      <c r="AY138" s="18" t="s">
        <v>128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85</v>
      </c>
      <c r="BK138" s="183">
        <f>ROUND(I138*H138,2)</f>
        <v>0</v>
      </c>
      <c r="BL138" s="18" t="s">
        <v>138</v>
      </c>
      <c r="BM138" s="182" t="s">
        <v>156</v>
      </c>
    </row>
    <row r="139" s="2" customFormat="1">
      <c r="A139" s="37"/>
      <c r="B139" s="38"/>
      <c r="C139" s="37"/>
      <c r="D139" s="184" t="s">
        <v>139</v>
      </c>
      <c r="E139" s="37"/>
      <c r="F139" s="185" t="s">
        <v>289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139</v>
      </c>
      <c r="AU139" s="18" t="s">
        <v>87</v>
      </c>
    </row>
    <row r="140" s="13" customFormat="1">
      <c r="A140" s="13"/>
      <c r="B140" s="189"/>
      <c r="C140" s="13"/>
      <c r="D140" s="184" t="s">
        <v>140</v>
      </c>
      <c r="E140" s="190" t="s">
        <v>1</v>
      </c>
      <c r="F140" s="191" t="s">
        <v>502</v>
      </c>
      <c r="G140" s="13"/>
      <c r="H140" s="190" t="s">
        <v>1</v>
      </c>
      <c r="I140" s="192"/>
      <c r="J140" s="13"/>
      <c r="K140" s="13"/>
      <c r="L140" s="189"/>
      <c r="M140" s="193"/>
      <c r="N140" s="194"/>
      <c r="O140" s="194"/>
      <c r="P140" s="194"/>
      <c r="Q140" s="194"/>
      <c r="R140" s="194"/>
      <c r="S140" s="194"/>
      <c r="T140" s="1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0" t="s">
        <v>140</v>
      </c>
      <c r="AU140" s="190" t="s">
        <v>87</v>
      </c>
      <c r="AV140" s="13" t="s">
        <v>85</v>
      </c>
      <c r="AW140" s="13" t="s">
        <v>31</v>
      </c>
      <c r="AX140" s="13" t="s">
        <v>77</v>
      </c>
      <c r="AY140" s="190" t="s">
        <v>128</v>
      </c>
    </row>
    <row r="141" s="14" customFormat="1">
      <c r="A141" s="14"/>
      <c r="B141" s="196"/>
      <c r="C141" s="14"/>
      <c r="D141" s="184" t="s">
        <v>140</v>
      </c>
      <c r="E141" s="197" t="s">
        <v>1</v>
      </c>
      <c r="F141" s="198" t="s">
        <v>503</v>
      </c>
      <c r="G141" s="14"/>
      <c r="H141" s="199">
        <v>6.4480000000000004</v>
      </c>
      <c r="I141" s="200"/>
      <c r="J141" s="14"/>
      <c r="K141" s="14"/>
      <c r="L141" s="196"/>
      <c r="M141" s="201"/>
      <c r="N141" s="202"/>
      <c r="O141" s="202"/>
      <c r="P141" s="202"/>
      <c r="Q141" s="202"/>
      <c r="R141" s="202"/>
      <c r="S141" s="202"/>
      <c r="T141" s="20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7" t="s">
        <v>140</v>
      </c>
      <c r="AU141" s="197" t="s">
        <v>87</v>
      </c>
      <c r="AV141" s="14" t="s">
        <v>87</v>
      </c>
      <c r="AW141" s="14" t="s">
        <v>31</v>
      </c>
      <c r="AX141" s="14" t="s">
        <v>77</v>
      </c>
      <c r="AY141" s="197" t="s">
        <v>128</v>
      </c>
    </row>
    <row r="142" s="14" customFormat="1">
      <c r="A142" s="14"/>
      <c r="B142" s="196"/>
      <c r="C142" s="14"/>
      <c r="D142" s="184" t="s">
        <v>140</v>
      </c>
      <c r="E142" s="197" t="s">
        <v>1</v>
      </c>
      <c r="F142" s="198" t="s">
        <v>504</v>
      </c>
      <c r="G142" s="14"/>
      <c r="H142" s="199">
        <v>1.6639999999999999</v>
      </c>
      <c r="I142" s="200"/>
      <c r="J142" s="14"/>
      <c r="K142" s="14"/>
      <c r="L142" s="196"/>
      <c r="M142" s="201"/>
      <c r="N142" s="202"/>
      <c r="O142" s="202"/>
      <c r="P142" s="202"/>
      <c r="Q142" s="202"/>
      <c r="R142" s="202"/>
      <c r="S142" s="202"/>
      <c r="T142" s="20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7" t="s">
        <v>140</v>
      </c>
      <c r="AU142" s="197" t="s">
        <v>87</v>
      </c>
      <c r="AV142" s="14" t="s">
        <v>87</v>
      </c>
      <c r="AW142" s="14" t="s">
        <v>31</v>
      </c>
      <c r="AX142" s="14" t="s">
        <v>77</v>
      </c>
      <c r="AY142" s="197" t="s">
        <v>128</v>
      </c>
    </row>
    <row r="143" s="15" customFormat="1">
      <c r="A143" s="15"/>
      <c r="B143" s="204"/>
      <c r="C143" s="15"/>
      <c r="D143" s="184" t="s">
        <v>140</v>
      </c>
      <c r="E143" s="205" t="s">
        <v>1</v>
      </c>
      <c r="F143" s="206" t="s">
        <v>150</v>
      </c>
      <c r="G143" s="15"/>
      <c r="H143" s="207">
        <v>8.1120000000000001</v>
      </c>
      <c r="I143" s="208"/>
      <c r="J143" s="15"/>
      <c r="K143" s="15"/>
      <c r="L143" s="204"/>
      <c r="M143" s="209"/>
      <c r="N143" s="210"/>
      <c r="O143" s="210"/>
      <c r="P143" s="210"/>
      <c r="Q143" s="210"/>
      <c r="R143" s="210"/>
      <c r="S143" s="210"/>
      <c r="T143" s="21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5" t="s">
        <v>140</v>
      </c>
      <c r="AU143" s="205" t="s">
        <v>87</v>
      </c>
      <c r="AV143" s="15" t="s">
        <v>138</v>
      </c>
      <c r="AW143" s="15" t="s">
        <v>31</v>
      </c>
      <c r="AX143" s="15" t="s">
        <v>85</v>
      </c>
      <c r="AY143" s="205" t="s">
        <v>128</v>
      </c>
    </row>
    <row r="144" s="2" customFormat="1" ht="44.25" customHeight="1">
      <c r="A144" s="37"/>
      <c r="B144" s="170"/>
      <c r="C144" s="171" t="s">
        <v>138</v>
      </c>
      <c r="D144" s="171" t="s">
        <v>133</v>
      </c>
      <c r="E144" s="172" t="s">
        <v>293</v>
      </c>
      <c r="F144" s="173" t="s">
        <v>294</v>
      </c>
      <c r="G144" s="174" t="s">
        <v>201</v>
      </c>
      <c r="H144" s="175">
        <v>10.294000000000001</v>
      </c>
      <c r="I144" s="176"/>
      <c r="J144" s="177">
        <f>ROUND(I144*H144,2)</f>
        <v>0</v>
      </c>
      <c r="K144" s="173" t="s">
        <v>137</v>
      </c>
      <c r="L144" s="38"/>
      <c r="M144" s="178" t="s">
        <v>1</v>
      </c>
      <c r="N144" s="179" t="s">
        <v>42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138</v>
      </c>
      <c r="AT144" s="182" t="s">
        <v>133</v>
      </c>
      <c r="AU144" s="182" t="s">
        <v>87</v>
      </c>
      <c r="AY144" s="18" t="s">
        <v>128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85</v>
      </c>
      <c r="BK144" s="183">
        <f>ROUND(I144*H144,2)</f>
        <v>0</v>
      </c>
      <c r="BL144" s="18" t="s">
        <v>138</v>
      </c>
      <c r="BM144" s="182" t="s">
        <v>153</v>
      </c>
    </row>
    <row r="145" s="2" customFormat="1">
      <c r="A145" s="37"/>
      <c r="B145" s="38"/>
      <c r="C145" s="37"/>
      <c r="D145" s="184" t="s">
        <v>139</v>
      </c>
      <c r="E145" s="37"/>
      <c r="F145" s="185" t="s">
        <v>294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139</v>
      </c>
      <c r="AU145" s="18" t="s">
        <v>87</v>
      </c>
    </row>
    <row r="146" s="13" customFormat="1">
      <c r="A146" s="13"/>
      <c r="B146" s="189"/>
      <c r="C146" s="13"/>
      <c r="D146" s="184" t="s">
        <v>140</v>
      </c>
      <c r="E146" s="190" t="s">
        <v>1</v>
      </c>
      <c r="F146" s="191" t="s">
        <v>295</v>
      </c>
      <c r="G146" s="13"/>
      <c r="H146" s="190" t="s">
        <v>1</v>
      </c>
      <c r="I146" s="192"/>
      <c r="J146" s="13"/>
      <c r="K146" s="13"/>
      <c r="L146" s="189"/>
      <c r="M146" s="193"/>
      <c r="N146" s="194"/>
      <c r="O146" s="194"/>
      <c r="P146" s="194"/>
      <c r="Q146" s="194"/>
      <c r="R146" s="194"/>
      <c r="S146" s="194"/>
      <c r="T146" s="19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0" t="s">
        <v>140</v>
      </c>
      <c r="AU146" s="190" t="s">
        <v>87</v>
      </c>
      <c r="AV146" s="13" t="s">
        <v>85</v>
      </c>
      <c r="AW146" s="13" t="s">
        <v>31</v>
      </c>
      <c r="AX146" s="13" t="s">
        <v>77</v>
      </c>
      <c r="AY146" s="190" t="s">
        <v>128</v>
      </c>
    </row>
    <row r="147" s="14" customFormat="1">
      <c r="A147" s="14"/>
      <c r="B147" s="196"/>
      <c r="C147" s="14"/>
      <c r="D147" s="184" t="s">
        <v>140</v>
      </c>
      <c r="E147" s="197" t="s">
        <v>1</v>
      </c>
      <c r="F147" s="198" t="s">
        <v>505</v>
      </c>
      <c r="G147" s="14"/>
      <c r="H147" s="199">
        <v>10.294000000000001</v>
      </c>
      <c r="I147" s="200"/>
      <c r="J147" s="14"/>
      <c r="K147" s="14"/>
      <c r="L147" s="196"/>
      <c r="M147" s="201"/>
      <c r="N147" s="202"/>
      <c r="O147" s="202"/>
      <c r="P147" s="202"/>
      <c r="Q147" s="202"/>
      <c r="R147" s="202"/>
      <c r="S147" s="202"/>
      <c r="T147" s="20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7" t="s">
        <v>140</v>
      </c>
      <c r="AU147" s="197" t="s">
        <v>87</v>
      </c>
      <c r="AV147" s="14" t="s">
        <v>87</v>
      </c>
      <c r="AW147" s="14" t="s">
        <v>31</v>
      </c>
      <c r="AX147" s="14" t="s">
        <v>77</v>
      </c>
      <c r="AY147" s="197" t="s">
        <v>128</v>
      </c>
    </row>
    <row r="148" s="15" customFormat="1">
      <c r="A148" s="15"/>
      <c r="B148" s="204"/>
      <c r="C148" s="15"/>
      <c r="D148" s="184" t="s">
        <v>140</v>
      </c>
      <c r="E148" s="205" t="s">
        <v>1</v>
      </c>
      <c r="F148" s="206" t="s">
        <v>150</v>
      </c>
      <c r="G148" s="15"/>
      <c r="H148" s="207">
        <v>10.294000000000001</v>
      </c>
      <c r="I148" s="208"/>
      <c r="J148" s="15"/>
      <c r="K148" s="15"/>
      <c r="L148" s="204"/>
      <c r="M148" s="209"/>
      <c r="N148" s="210"/>
      <c r="O148" s="210"/>
      <c r="P148" s="210"/>
      <c r="Q148" s="210"/>
      <c r="R148" s="210"/>
      <c r="S148" s="210"/>
      <c r="T148" s="21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05" t="s">
        <v>140</v>
      </c>
      <c r="AU148" s="205" t="s">
        <v>87</v>
      </c>
      <c r="AV148" s="15" t="s">
        <v>138</v>
      </c>
      <c r="AW148" s="15" t="s">
        <v>31</v>
      </c>
      <c r="AX148" s="15" t="s">
        <v>85</v>
      </c>
      <c r="AY148" s="205" t="s">
        <v>128</v>
      </c>
    </row>
    <row r="149" s="2" customFormat="1" ht="62.7" customHeight="1">
      <c r="A149" s="37"/>
      <c r="B149" s="170"/>
      <c r="C149" s="171" t="s">
        <v>158</v>
      </c>
      <c r="D149" s="171" t="s">
        <v>133</v>
      </c>
      <c r="E149" s="172" t="s">
        <v>199</v>
      </c>
      <c r="F149" s="173" t="s">
        <v>200</v>
      </c>
      <c r="G149" s="174" t="s">
        <v>201</v>
      </c>
      <c r="H149" s="175">
        <v>18.405999999999999</v>
      </c>
      <c r="I149" s="176"/>
      <c r="J149" s="177">
        <f>ROUND(I149*H149,2)</f>
        <v>0</v>
      </c>
      <c r="K149" s="173" t="s">
        <v>137</v>
      </c>
      <c r="L149" s="38"/>
      <c r="M149" s="178" t="s">
        <v>1</v>
      </c>
      <c r="N149" s="179" t="s">
        <v>42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138</v>
      </c>
      <c r="AT149" s="182" t="s">
        <v>133</v>
      </c>
      <c r="AU149" s="182" t="s">
        <v>87</v>
      </c>
      <c r="AY149" s="18" t="s">
        <v>128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85</v>
      </c>
      <c r="BK149" s="183">
        <f>ROUND(I149*H149,2)</f>
        <v>0</v>
      </c>
      <c r="BL149" s="18" t="s">
        <v>138</v>
      </c>
      <c r="BM149" s="182" t="s">
        <v>160</v>
      </c>
    </row>
    <row r="150" s="2" customFormat="1">
      <c r="A150" s="37"/>
      <c r="B150" s="38"/>
      <c r="C150" s="37"/>
      <c r="D150" s="184" t="s">
        <v>139</v>
      </c>
      <c r="E150" s="37"/>
      <c r="F150" s="185" t="s">
        <v>200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139</v>
      </c>
      <c r="AU150" s="18" t="s">
        <v>87</v>
      </c>
    </row>
    <row r="151" s="13" customFormat="1">
      <c r="A151" s="13"/>
      <c r="B151" s="189"/>
      <c r="C151" s="13"/>
      <c r="D151" s="184" t="s">
        <v>140</v>
      </c>
      <c r="E151" s="190" t="s">
        <v>1</v>
      </c>
      <c r="F151" s="191" t="s">
        <v>502</v>
      </c>
      <c r="G151" s="13"/>
      <c r="H151" s="190" t="s">
        <v>1</v>
      </c>
      <c r="I151" s="192"/>
      <c r="J151" s="13"/>
      <c r="K151" s="13"/>
      <c r="L151" s="189"/>
      <c r="M151" s="193"/>
      <c r="N151" s="194"/>
      <c r="O151" s="194"/>
      <c r="P151" s="194"/>
      <c r="Q151" s="194"/>
      <c r="R151" s="194"/>
      <c r="S151" s="194"/>
      <c r="T151" s="19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0" t="s">
        <v>140</v>
      </c>
      <c r="AU151" s="190" t="s">
        <v>87</v>
      </c>
      <c r="AV151" s="13" t="s">
        <v>85</v>
      </c>
      <c r="AW151" s="13" t="s">
        <v>31</v>
      </c>
      <c r="AX151" s="13" t="s">
        <v>77</v>
      </c>
      <c r="AY151" s="190" t="s">
        <v>128</v>
      </c>
    </row>
    <row r="152" s="14" customFormat="1">
      <c r="A152" s="14"/>
      <c r="B152" s="196"/>
      <c r="C152" s="14"/>
      <c r="D152" s="184" t="s">
        <v>140</v>
      </c>
      <c r="E152" s="197" t="s">
        <v>1</v>
      </c>
      <c r="F152" s="198" t="s">
        <v>503</v>
      </c>
      <c r="G152" s="14"/>
      <c r="H152" s="199">
        <v>6.4480000000000004</v>
      </c>
      <c r="I152" s="200"/>
      <c r="J152" s="14"/>
      <c r="K152" s="14"/>
      <c r="L152" s="196"/>
      <c r="M152" s="201"/>
      <c r="N152" s="202"/>
      <c r="O152" s="202"/>
      <c r="P152" s="202"/>
      <c r="Q152" s="202"/>
      <c r="R152" s="202"/>
      <c r="S152" s="202"/>
      <c r="T152" s="20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7" t="s">
        <v>140</v>
      </c>
      <c r="AU152" s="197" t="s">
        <v>87</v>
      </c>
      <c r="AV152" s="14" t="s">
        <v>87</v>
      </c>
      <c r="AW152" s="14" t="s">
        <v>31</v>
      </c>
      <c r="AX152" s="14" t="s">
        <v>77</v>
      </c>
      <c r="AY152" s="197" t="s">
        <v>128</v>
      </c>
    </row>
    <row r="153" s="14" customFormat="1">
      <c r="A153" s="14"/>
      <c r="B153" s="196"/>
      <c r="C153" s="14"/>
      <c r="D153" s="184" t="s">
        <v>140</v>
      </c>
      <c r="E153" s="197" t="s">
        <v>1</v>
      </c>
      <c r="F153" s="198" t="s">
        <v>504</v>
      </c>
      <c r="G153" s="14"/>
      <c r="H153" s="199">
        <v>1.6639999999999999</v>
      </c>
      <c r="I153" s="200"/>
      <c r="J153" s="14"/>
      <c r="K153" s="14"/>
      <c r="L153" s="196"/>
      <c r="M153" s="201"/>
      <c r="N153" s="202"/>
      <c r="O153" s="202"/>
      <c r="P153" s="202"/>
      <c r="Q153" s="202"/>
      <c r="R153" s="202"/>
      <c r="S153" s="202"/>
      <c r="T153" s="20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7" t="s">
        <v>140</v>
      </c>
      <c r="AU153" s="197" t="s">
        <v>87</v>
      </c>
      <c r="AV153" s="14" t="s">
        <v>87</v>
      </c>
      <c r="AW153" s="14" t="s">
        <v>31</v>
      </c>
      <c r="AX153" s="14" t="s">
        <v>77</v>
      </c>
      <c r="AY153" s="197" t="s">
        <v>128</v>
      </c>
    </row>
    <row r="154" s="13" customFormat="1">
      <c r="A154" s="13"/>
      <c r="B154" s="189"/>
      <c r="C154" s="13"/>
      <c r="D154" s="184" t="s">
        <v>140</v>
      </c>
      <c r="E154" s="190" t="s">
        <v>1</v>
      </c>
      <c r="F154" s="191" t="s">
        <v>295</v>
      </c>
      <c r="G154" s="13"/>
      <c r="H154" s="190" t="s">
        <v>1</v>
      </c>
      <c r="I154" s="192"/>
      <c r="J154" s="13"/>
      <c r="K154" s="13"/>
      <c r="L154" s="189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140</v>
      </c>
      <c r="AU154" s="190" t="s">
        <v>87</v>
      </c>
      <c r="AV154" s="13" t="s">
        <v>85</v>
      </c>
      <c r="AW154" s="13" t="s">
        <v>31</v>
      </c>
      <c r="AX154" s="13" t="s">
        <v>77</v>
      </c>
      <c r="AY154" s="190" t="s">
        <v>128</v>
      </c>
    </row>
    <row r="155" s="14" customFormat="1">
      <c r="A155" s="14"/>
      <c r="B155" s="196"/>
      <c r="C155" s="14"/>
      <c r="D155" s="184" t="s">
        <v>140</v>
      </c>
      <c r="E155" s="197" t="s">
        <v>1</v>
      </c>
      <c r="F155" s="198" t="s">
        <v>505</v>
      </c>
      <c r="G155" s="14"/>
      <c r="H155" s="199">
        <v>10.294000000000001</v>
      </c>
      <c r="I155" s="200"/>
      <c r="J155" s="14"/>
      <c r="K155" s="14"/>
      <c r="L155" s="196"/>
      <c r="M155" s="201"/>
      <c r="N155" s="202"/>
      <c r="O155" s="202"/>
      <c r="P155" s="202"/>
      <c r="Q155" s="202"/>
      <c r="R155" s="202"/>
      <c r="S155" s="202"/>
      <c r="T155" s="20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7" t="s">
        <v>140</v>
      </c>
      <c r="AU155" s="197" t="s">
        <v>87</v>
      </c>
      <c r="AV155" s="14" t="s">
        <v>87</v>
      </c>
      <c r="AW155" s="14" t="s">
        <v>31</v>
      </c>
      <c r="AX155" s="14" t="s">
        <v>77</v>
      </c>
      <c r="AY155" s="197" t="s">
        <v>128</v>
      </c>
    </row>
    <row r="156" s="15" customFormat="1">
      <c r="A156" s="15"/>
      <c r="B156" s="204"/>
      <c r="C156" s="15"/>
      <c r="D156" s="184" t="s">
        <v>140</v>
      </c>
      <c r="E156" s="205" t="s">
        <v>1</v>
      </c>
      <c r="F156" s="206" t="s">
        <v>150</v>
      </c>
      <c r="G156" s="15"/>
      <c r="H156" s="207">
        <v>18.405999999999999</v>
      </c>
      <c r="I156" s="208"/>
      <c r="J156" s="15"/>
      <c r="K156" s="15"/>
      <c r="L156" s="204"/>
      <c r="M156" s="209"/>
      <c r="N156" s="210"/>
      <c r="O156" s="210"/>
      <c r="P156" s="210"/>
      <c r="Q156" s="210"/>
      <c r="R156" s="210"/>
      <c r="S156" s="210"/>
      <c r="T156" s="21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5" t="s">
        <v>140</v>
      </c>
      <c r="AU156" s="205" t="s">
        <v>87</v>
      </c>
      <c r="AV156" s="15" t="s">
        <v>138</v>
      </c>
      <c r="AW156" s="15" t="s">
        <v>31</v>
      </c>
      <c r="AX156" s="15" t="s">
        <v>85</v>
      </c>
      <c r="AY156" s="205" t="s">
        <v>128</v>
      </c>
    </row>
    <row r="157" s="2" customFormat="1" ht="66.75" customHeight="1">
      <c r="A157" s="37"/>
      <c r="B157" s="170"/>
      <c r="C157" s="171" t="s">
        <v>156</v>
      </c>
      <c r="D157" s="171" t="s">
        <v>133</v>
      </c>
      <c r="E157" s="172" t="s">
        <v>203</v>
      </c>
      <c r="F157" s="173" t="s">
        <v>204</v>
      </c>
      <c r="G157" s="174" t="s">
        <v>201</v>
      </c>
      <c r="H157" s="175">
        <v>184.059</v>
      </c>
      <c r="I157" s="176"/>
      <c r="J157" s="177">
        <f>ROUND(I157*H157,2)</f>
        <v>0</v>
      </c>
      <c r="K157" s="173" t="s">
        <v>137</v>
      </c>
      <c r="L157" s="38"/>
      <c r="M157" s="178" t="s">
        <v>1</v>
      </c>
      <c r="N157" s="179" t="s">
        <v>42</v>
      </c>
      <c r="O157" s="76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138</v>
      </c>
      <c r="AT157" s="182" t="s">
        <v>133</v>
      </c>
      <c r="AU157" s="182" t="s">
        <v>87</v>
      </c>
      <c r="AY157" s="18" t="s">
        <v>128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85</v>
      </c>
      <c r="BK157" s="183">
        <f>ROUND(I157*H157,2)</f>
        <v>0</v>
      </c>
      <c r="BL157" s="18" t="s">
        <v>138</v>
      </c>
      <c r="BM157" s="182" t="s">
        <v>162</v>
      </c>
    </row>
    <row r="158" s="2" customFormat="1">
      <c r="A158" s="37"/>
      <c r="B158" s="38"/>
      <c r="C158" s="37"/>
      <c r="D158" s="184" t="s">
        <v>139</v>
      </c>
      <c r="E158" s="37"/>
      <c r="F158" s="185" t="s">
        <v>297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139</v>
      </c>
      <c r="AU158" s="18" t="s">
        <v>87</v>
      </c>
    </row>
    <row r="159" s="13" customFormat="1">
      <c r="A159" s="13"/>
      <c r="B159" s="189"/>
      <c r="C159" s="13"/>
      <c r="D159" s="184" t="s">
        <v>140</v>
      </c>
      <c r="E159" s="190" t="s">
        <v>1</v>
      </c>
      <c r="F159" s="191" t="s">
        <v>502</v>
      </c>
      <c r="G159" s="13"/>
      <c r="H159" s="190" t="s">
        <v>1</v>
      </c>
      <c r="I159" s="192"/>
      <c r="J159" s="13"/>
      <c r="K159" s="13"/>
      <c r="L159" s="189"/>
      <c r="M159" s="193"/>
      <c r="N159" s="194"/>
      <c r="O159" s="194"/>
      <c r="P159" s="194"/>
      <c r="Q159" s="194"/>
      <c r="R159" s="194"/>
      <c r="S159" s="194"/>
      <c r="T159" s="19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0" t="s">
        <v>140</v>
      </c>
      <c r="AU159" s="190" t="s">
        <v>87</v>
      </c>
      <c r="AV159" s="13" t="s">
        <v>85</v>
      </c>
      <c r="AW159" s="13" t="s">
        <v>31</v>
      </c>
      <c r="AX159" s="13" t="s">
        <v>77</v>
      </c>
      <c r="AY159" s="190" t="s">
        <v>128</v>
      </c>
    </row>
    <row r="160" s="14" customFormat="1">
      <c r="A160" s="14"/>
      <c r="B160" s="196"/>
      <c r="C160" s="14"/>
      <c r="D160" s="184" t="s">
        <v>140</v>
      </c>
      <c r="E160" s="197" t="s">
        <v>1</v>
      </c>
      <c r="F160" s="198" t="s">
        <v>506</v>
      </c>
      <c r="G160" s="14"/>
      <c r="H160" s="199">
        <v>64.480999999999995</v>
      </c>
      <c r="I160" s="200"/>
      <c r="J160" s="14"/>
      <c r="K160" s="14"/>
      <c r="L160" s="196"/>
      <c r="M160" s="201"/>
      <c r="N160" s="202"/>
      <c r="O160" s="202"/>
      <c r="P160" s="202"/>
      <c r="Q160" s="202"/>
      <c r="R160" s="202"/>
      <c r="S160" s="202"/>
      <c r="T160" s="20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7" t="s">
        <v>140</v>
      </c>
      <c r="AU160" s="197" t="s">
        <v>87</v>
      </c>
      <c r="AV160" s="14" t="s">
        <v>87</v>
      </c>
      <c r="AW160" s="14" t="s">
        <v>31</v>
      </c>
      <c r="AX160" s="14" t="s">
        <v>77</v>
      </c>
      <c r="AY160" s="197" t="s">
        <v>128</v>
      </c>
    </row>
    <row r="161" s="14" customFormat="1">
      <c r="A161" s="14"/>
      <c r="B161" s="196"/>
      <c r="C161" s="14"/>
      <c r="D161" s="184" t="s">
        <v>140</v>
      </c>
      <c r="E161" s="197" t="s">
        <v>1</v>
      </c>
      <c r="F161" s="198" t="s">
        <v>507</v>
      </c>
      <c r="G161" s="14"/>
      <c r="H161" s="199">
        <v>16.640000000000001</v>
      </c>
      <c r="I161" s="200"/>
      <c r="J161" s="14"/>
      <c r="K161" s="14"/>
      <c r="L161" s="196"/>
      <c r="M161" s="201"/>
      <c r="N161" s="202"/>
      <c r="O161" s="202"/>
      <c r="P161" s="202"/>
      <c r="Q161" s="202"/>
      <c r="R161" s="202"/>
      <c r="S161" s="202"/>
      <c r="T161" s="20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7" t="s">
        <v>140</v>
      </c>
      <c r="AU161" s="197" t="s">
        <v>87</v>
      </c>
      <c r="AV161" s="14" t="s">
        <v>87</v>
      </c>
      <c r="AW161" s="14" t="s">
        <v>31</v>
      </c>
      <c r="AX161" s="14" t="s">
        <v>77</v>
      </c>
      <c r="AY161" s="197" t="s">
        <v>128</v>
      </c>
    </row>
    <row r="162" s="13" customFormat="1">
      <c r="A162" s="13"/>
      <c r="B162" s="189"/>
      <c r="C162" s="13"/>
      <c r="D162" s="184" t="s">
        <v>140</v>
      </c>
      <c r="E162" s="190" t="s">
        <v>1</v>
      </c>
      <c r="F162" s="191" t="s">
        <v>295</v>
      </c>
      <c r="G162" s="13"/>
      <c r="H162" s="190" t="s">
        <v>1</v>
      </c>
      <c r="I162" s="192"/>
      <c r="J162" s="13"/>
      <c r="K162" s="13"/>
      <c r="L162" s="189"/>
      <c r="M162" s="193"/>
      <c r="N162" s="194"/>
      <c r="O162" s="194"/>
      <c r="P162" s="194"/>
      <c r="Q162" s="194"/>
      <c r="R162" s="194"/>
      <c r="S162" s="194"/>
      <c r="T162" s="19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0" t="s">
        <v>140</v>
      </c>
      <c r="AU162" s="190" t="s">
        <v>87</v>
      </c>
      <c r="AV162" s="13" t="s">
        <v>85</v>
      </c>
      <c r="AW162" s="13" t="s">
        <v>31</v>
      </c>
      <c r="AX162" s="13" t="s">
        <v>77</v>
      </c>
      <c r="AY162" s="190" t="s">
        <v>128</v>
      </c>
    </row>
    <row r="163" s="14" customFormat="1">
      <c r="A163" s="14"/>
      <c r="B163" s="196"/>
      <c r="C163" s="14"/>
      <c r="D163" s="184" t="s">
        <v>140</v>
      </c>
      <c r="E163" s="197" t="s">
        <v>1</v>
      </c>
      <c r="F163" s="198" t="s">
        <v>508</v>
      </c>
      <c r="G163" s="14"/>
      <c r="H163" s="199">
        <v>102.938</v>
      </c>
      <c r="I163" s="200"/>
      <c r="J163" s="14"/>
      <c r="K163" s="14"/>
      <c r="L163" s="196"/>
      <c r="M163" s="201"/>
      <c r="N163" s="202"/>
      <c r="O163" s="202"/>
      <c r="P163" s="202"/>
      <c r="Q163" s="202"/>
      <c r="R163" s="202"/>
      <c r="S163" s="202"/>
      <c r="T163" s="20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7" t="s">
        <v>140</v>
      </c>
      <c r="AU163" s="197" t="s">
        <v>87</v>
      </c>
      <c r="AV163" s="14" t="s">
        <v>87</v>
      </c>
      <c r="AW163" s="14" t="s">
        <v>31</v>
      </c>
      <c r="AX163" s="14" t="s">
        <v>77</v>
      </c>
      <c r="AY163" s="197" t="s">
        <v>128</v>
      </c>
    </row>
    <row r="164" s="15" customFormat="1">
      <c r="A164" s="15"/>
      <c r="B164" s="204"/>
      <c r="C164" s="15"/>
      <c r="D164" s="184" t="s">
        <v>140</v>
      </c>
      <c r="E164" s="205" t="s">
        <v>1</v>
      </c>
      <c r="F164" s="206" t="s">
        <v>150</v>
      </c>
      <c r="G164" s="15"/>
      <c r="H164" s="207">
        <v>184.059</v>
      </c>
      <c r="I164" s="208"/>
      <c r="J164" s="15"/>
      <c r="K164" s="15"/>
      <c r="L164" s="204"/>
      <c r="M164" s="209"/>
      <c r="N164" s="210"/>
      <c r="O164" s="210"/>
      <c r="P164" s="210"/>
      <c r="Q164" s="210"/>
      <c r="R164" s="210"/>
      <c r="S164" s="210"/>
      <c r="T164" s="21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5" t="s">
        <v>140</v>
      </c>
      <c r="AU164" s="205" t="s">
        <v>87</v>
      </c>
      <c r="AV164" s="15" t="s">
        <v>138</v>
      </c>
      <c r="AW164" s="15" t="s">
        <v>31</v>
      </c>
      <c r="AX164" s="15" t="s">
        <v>85</v>
      </c>
      <c r="AY164" s="205" t="s">
        <v>128</v>
      </c>
    </row>
    <row r="165" s="2" customFormat="1" ht="33" customHeight="1">
      <c r="A165" s="37"/>
      <c r="B165" s="170"/>
      <c r="C165" s="171" t="s">
        <v>163</v>
      </c>
      <c r="D165" s="171" t="s">
        <v>133</v>
      </c>
      <c r="E165" s="172" t="s">
        <v>509</v>
      </c>
      <c r="F165" s="173" t="s">
        <v>289</v>
      </c>
      <c r="G165" s="174" t="s">
        <v>201</v>
      </c>
      <c r="H165" s="175">
        <v>64.480999999999995</v>
      </c>
      <c r="I165" s="176"/>
      <c r="J165" s="177">
        <f>ROUND(I165*H165,2)</f>
        <v>0</v>
      </c>
      <c r="K165" s="173" t="s">
        <v>303</v>
      </c>
      <c r="L165" s="38"/>
      <c r="M165" s="178" t="s">
        <v>1</v>
      </c>
      <c r="N165" s="179" t="s">
        <v>42</v>
      </c>
      <c r="O165" s="76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2" t="s">
        <v>138</v>
      </c>
      <c r="AT165" s="182" t="s">
        <v>133</v>
      </c>
      <c r="AU165" s="182" t="s">
        <v>87</v>
      </c>
      <c r="AY165" s="18" t="s">
        <v>128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85</v>
      </c>
      <c r="BK165" s="183">
        <f>ROUND(I165*H165,2)</f>
        <v>0</v>
      </c>
      <c r="BL165" s="18" t="s">
        <v>138</v>
      </c>
      <c r="BM165" s="182" t="s">
        <v>165</v>
      </c>
    </row>
    <row r="166" s="2" customFormat="1">
      <c r="A166" s="37"/>
      <c r="B166" s="38"/>
      <c r="C166" s="37"/>
      <c r="D166" s="184" t="s">
        <v>139</v>
      </c>
      <c r="E166" s="37"/>
      <c r="F166" s="185" t="s">
        <v>289</v>
      </c>
      <c r="G166" s="37"/>
      <c r="H166" s="37"/>
      <c r="I166" s="186"/>
      <c r="J166" s="37"/>
      <c r="K166" s="37"/>
      <c r="L166" s="38"/>
      <c r="M166" s="187"/>
      <c r="N166" s="188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139</v>
      </c>
      <c r="AU166" s="18" t="s">
        <v>87</v>
      </c>
    </row>
    <row r="167" s="13" customFormat="1">
      <c r="A167" s="13"/>
      <c r="B167" s="189"/>
      <c r="C167" s="13"/>
      <c r="D167" s="184" t="s">
        <v>140</v>
      </c>
      <c r="E167" s="190" t="s">
        <v>1</v>
      </c>
      <c r="F167" s="191" t="s">
        <v>304</v>
      </c>
      <c r="G167" s="13"/>
      <c r="H167" s="190" t="s">
        <v>1</v>
      </c>
      <c r="I167" s="192"/>
      <c r="J167" s="13"/>
      <c r="K167" s="13"/>
      <c r="L167" s="189"/>
      <c r="M167" s="193"/>
      <c r="N167" s="194"/>
      <c r="O167" s="194"/>
      <c r="P167" s="194"/>
      <c r="Q167" s="194"/>
      <c r="R167" s="194"/>
      <c r="S167" s="194"/>
      <c r="T167" s="19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0" t="s">
        <v>140</v>
      </c>
      <c r="AU167" s="190" t="s">
        <v>87</v>
      </c>
      <c r="AV167" s="13" t="s">
        <v>85</v>
      </c>
      <c r="AW167" s="13" t="s">
        <v>31</v>
      </c>
      <c r="AX167" s="13" t="s">
        <v>77</v>
      </c>
      <c r="AY167" s="190" t="s">
        <v>128</v>
      </c>
    </row>
    <row r="168" s="13" customFormat="1">
      <c r="A168" s="13"/>
      <c r="B168" s="189"/>
      <c r="C168" s="13"/>
      <c r="D168" s="184" t="s">
        <v>140</v>
      </c>
      <c r="E168" s="190" t="s">
        <v>1</v>
      </c>
      <c r="F168" s="191" t="s">
        <v>305</v>
      </c>
      <c r="G168" s="13"/>
      <c r="H168" s="190" t="s">
        <v>1</v>
      </c>
      <c r="I168" s="192"/>
      <c r="J168" s="13"/>
      <c r="K168" s="13"/>
      <c r="L168" s="189"/>
      <c r="M168" s="193"/>
      <c r="N168" s="194"/>
      <c r="O168" s="194"/>
      <c r="P168" s="194"/>
      <c r="Q168" s="194"/>
      <c r="R168" s="194"/>
      <c r="S168" s="194"/>
      <c r="T168" s="19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0" t="s">
        <v>140</v>
      </c>
      <c r="AU168" s="190" t="s">
        <v>87</v>
      </c>
      <c r="AV168" s="13" t="s">
        <v>85</v>
      </c>
      <c r="AW168" s="13" t="s">
        <v>31</v>
      </c>
      <c r="AX168" s="13" t="s">
        <v>77</v>
      </c>
      <c r="AY168" s="190" t="s">
        <v>128</v>
      </c>
    </row>
    <row r="169" s="14" customFormat="1">
      <c r="A169" s="14"/>
      <c r="B169" s="196"/>
      <c r="C169" s="14"/>
      <c r="D169" s="184" t="s">
        <v>140</v>
      </c>
      <c r="E169" s="197" t="s">
        <v>1</v>
      </c>
      <c r="F169" s="198" t="s">
        <v>510</v>
      </c>
      <c r="G169" s="14"/>
      <c r="H169" s="199">
        <v>64.480999999999995</v>
      </c>
      <c r="I169" s="200"/>
      <c r="J169" s="14"/>
      <c r="K169" s="14"/>
      <c r="L169" s="196"/>
      <c r="M169" s="201"/>
      <c r="N169" s="202"/>
      <c r="O169" s="202"/>
      <c r="P169" s="202"/>
      <c r="Q169" s="202"/>
      <c r="R169" s="202"/>
      <c r="S169" s="202"/>
      <c r="T169" s="20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7" t="s">
        <v>140</v>
      </c>
      <c r="AU169" s="197" t="s">
        <v>87</v>
      </c>
      <c r="AV169" s="14" t="s">
        <v>87</v>
      </c>
      <c r="AW169" s="14" t="s">
        <v>31</v>
      </c>
      <c r="AX169" s="14" t="s">
        <v>77</v>
      </c>
      <c r="AY169" s="197" t="s">
        <v>128</v>
      </c>
    </row>
    <row r="170" s="15" customFormat="1">
      <c r="A170" s="15"/>
      <c r="B170" s="204"/>
      <c r="C170" s="15"/>
      <c r="D170" s="184" t="s">
        <v>140</v>
      </c>
      <c r="E170" s="205" t="s">
        <v>1</v>
      </c>
      <c r="F170" s="206" t="s">
        <v>150</v>
      </c>
      <c r="G170" s="15"/>
      <c r="H170" s="207">
        <v>64.480999999999995</v>
      </c>
      <c r="I170" s="208"/>
      <c r="J170" s="15"/>
      <c r="K170" s="15"/>
      <c r="L170" s="204"/>
      <c r="M170" s="209"/>
      <c r="N170" s="210"/>
      <c r="O170" s="210"/>
      <c r="P170" s="210"/>
      <c r="Q170" s="210"/>
      <c r="R170" s="210"/>
      <c r="S170" s="210"/>
      <c r="T170" s="21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5" t="s">
        <v>140</v>
      </c>
      <c r="AU170" s="205" t="s">
        <v>87</v>
      </c>
      <c r="AV170" s="15" t="s">
        <v>138</v>
      </c>
      <c r="AW170" s="15" t="s">
        <v>31</v>
      </c>
      <c r="AX170" s="15" t="s">
        <v>85</v>
      </c>
      <c r="AY170" s="205" t="s">
        <v>128</v>
      </c>
    </row>
    <row r="171" s="2" customFormat="1" ht="62.7" customHeight="1">
      <c r="A171" s="37"/>
      <c r="B171" s="170"/>
      <c r="C171" s="171" t="s">
        <v>153</v>
      </c>
      <c r="D171" s="171" t="s">
        <v>133</v>
      </c>
      <c r="E171" s="172" t="s">
        <v>307</v>
      </c>
      <c r="F171" s="173" t="s">
        <v>200</v>
      </c>
      <c r="G171" s="174" t="s">
        <v>201</v>
      </c>
      <c r="H171" s="175">
        <v>64.480999999999995</v>
      </c>
      <c r="I171" s="176"/>
      <c r="J171" s="177">
        <f>ROUND(I171*H171,2)</f>
        <v>0</v>
      </c>
      <c r="K171" s="173" t="s">
        <v>303</v>
      </c>
      <c r="L171" s="38"/>
      <c r="M171" s="178" t="s">
        <v>1</v>
      </c>
      <c r="N171" s="179" t="s">
        <v>42</v>
      </c>
      <c r="O171" s="76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2" t="s">
        <v>138</v>
      </c>
      <c r="AT171" s="182" t="s">
        <v>133</v>
      </c>
      <c r="AU171" s="182" t="s">
        <v>87</v>
      </c>
      <c r="AY171" s="18" t="s">
        <v>128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85</v>
      </c>
      <c r="BK171" s="183">
        <f>ROUND(I171*H171,2)</f>
        <v>0</v>
      </c>
      <c r="BL171" s="18" t="s">
        <v>138</v>
      </c>
      <c r="BM171" s="182" t="s">
        <v>167</v>
      </c>
    </row>
    <row r="172" s="2" customFormat="1">
      <c r="A172" s="37"/>
      <c r="B172" s="38"/>
      <c r="C172" s="37"/>
      <c r="D172" s="184" t="s">
        <v>139</v>
      </c>
      <c r="E172" s="37"/>
      <c r="F172" s="185" t="s">
        <v>200</v>
      </c>
      <c r="G172" s="37"/>
      <c r="H172" s="37"/>
      <c r="I172" s="186"/>
      <c r="J172" s="37"/>
      <c r="K172" s="37"/>
      <c r="L172" s="38"/>
      <c r="M172" s="187"/>
      <c r="N172" s="188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139</v>
      </c>
      <c r="AU172" s="18" t="s">
        <v>87</v>
      </c>
    </row>
    <row r="173" s="13" customFormat="1">
      <c r="A173" s="13"/>
      <c r="B173" s="189"/>
      <c r="C173" s="13"/>
      <c r="D173" s="184" t="s">
        <v>140</v>
      </c>
      <c r="E173" s="190" t="s">
        <v>1</v>
      </c>
      <c r="F173" s="191" t="s">
        <v>304</v>
      </c>
      <c r="G173" s="13"/>
      <c r="H173" s="190" t="s">
        <v>1</v>
      </c>
      <c r="I173" s="192"/>
      <c r="J173" s="13"/>
      <c r="K173" s="13"/>
      <c r="L173" s="189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0" t="s">
        <v>140</v>
      </c>
      <c r="AU173" s="190" t="s">
        <v>87</v>
      </c>
      <c r="AV173" s="13" t="s">
        <v>85</v>
      </c>
      <c r="AW173" s="13" t="s">
        <v>31</v>
      </c>
      <c r="AX173" s="13" t="s">
        <v>77</v>
      </c>
      <c r="AY173" s="190" t="s">
        <v>128</v>
      </c>
    </row>
    <row r="174" s="13" customFormat="1">
      <c r="A174" s="13"/>
      <c r="B174" s="189"/>
      <c r="C174" s="13"/>
      <c r="D174" s="184" t="s">
        <v>140</v>
      </c>
      <c r="E174" s="190" t="s">
        <v>1</v>
      </c>
      <c r="F174" s="191" t="s">
        <v>305</v>
      </c>
      <c r="G174" s="13"/>
      <c r="H174" s="190" t="s">
        <v>1</v>
      </c>
      <c r="I174" s="192"/>
      <c r="J174" s="13"/>
      <c r="K174" s="13"/>
      <c r="L174" s="189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0" t="s">
        <v>140</v>
      </c>
      <c r="AU174" s="190" t="s">
        <v>87</v>
      </c>
      <c r="AV174" s="13" t="s">
        <v>85</v>
      </c>
      <c r="AW174" s="13" t="s">
        <v>31</v>
      </c>
      <c r="AX174" s="13" t="s">
        <v>77</v>
      </c>
      <c r="AY174" s="190" t="s">
        <v>128</v>
      </c>
    </row>
    <row r="175" s="14" customFormat="1">
      <c r="A175" s="14"/>
      <c r="B175" s="196"/>
      <c r="C175" s="14"/>
      <c r="D175" s="184" t="s">
        <v>140</v>
      </c>
      <c r="E175" s="197" t="s">
        <v>1</v>
      </c>
      <c r="F175" s="198" t="s">
        <v>510</v>
      </c>
      <c r="G175" s="14"/>
      <c r="H175" s="199">
        <v>64.480999999999995</v>
      </c>
      <c r="I175" s="200"/>
      <c r="J175" s="14"/>
      <c r="K175" s="14"/>
      <c r="L175" s="196"/>
      <c r="M175" s="201"/>
      <c r="N175" s="202"/>
      <c r="O175" s="202"/>
      <c r="P175" s="202"/>
      <c r="Q175" s="202"/>
      <c r="R175" s="202"/>
      <c r="S175" s="202"/>
      <c r="T175" s="20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7" t="s">
        <v>140</v>
      </c>
      <c r="AU175" s="197" t="s">
        <v>87</v>
      </c>
      <c r="AV175" s="14" t="s">
        <v>87</v>
      </c>
      <c r="AW175" s="14" t="s">
        <v>31</v>
      </c>
      <c r="AX175" s="14" t="s">
        <v>77</v>
      </c>
      <c r="AY175" s="197" t="s">
        <v>128</v>
      </c>
    </row>
    <row r="176" s="15" customFormat="1">
      <c r="A176" s="15"/>
      <c r="B176" s="204"/>
      <c r="C176" s="15"/>
      <c r="D176" s="184" t="s">
        <v>140</v>
      </c>
      <c r="E176" s="205" t="s">
        <v>1</v>
      </c>
      <c r="F176" s="206" t="s">
        <v>150</v>
      </c>
      <c r="G176" s="15"/>
      <c r="H176" s="207">
        <v>64.480999999999995</v>
      </c>
      <c r="I176" s="208"/>
      <c r="J176" s="15"/>
      <c r="K176" s="15"/>
      <c r="L176" s="204"/>
      <c r="M176" s="209"/>
      <c r="N176" s="210"/>
      <c r="O176" s="210"/>
      <c r="P176" s="210"/>
      <c r="Q176" s="210"/>
      <c r="R176" s="210"/>
      <c r="S176" s="210"/>
      <c r="T176" s="21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05" t="s">
        <v>140</v>
      </c>
      <c r="AU176" s="205" t="s">
        <v>87</v>
      </c>
      <c r="AV176" s="15" t="s">
        <v>138</v>
      </c>
      <c r="AW176" s="15" t="s">
        <v>31</v>
      </c>
      <c r="AX176" s="15" t="s">
        <v>85</v>
      </c>
      <c r="AY176" s="205" t="s">
        <v>128</v>
      </c>
    </row>
    <row r="177" s="2" customFormat="1" ht="66.75" customHeight="1">
      <c r="A177" s="37"/>
      <c r="B177" s="170"/>
      <c r="C177" s="171" t="s">
        <v>129</v>
      </c>
      <c r="D177" s="171" t="s">
        <v>133</v>
      </c>
      <c r="E177" s="172" t="s">
        <v>308</v>
      </c>
      <c r="F177" s="173" t="s">
        <v>204</v>
      </c>
      <c r="G177" s="174" t="s">
        <v>201</v>
      </c>
      <c r="H177" s="175">
        <v>644.80499999999995</v>
      </c>
      <c r="I177" s="176"/>
      <c r="J177" s="177">
        <f>ROUND(I177*H177,2)</f>
        <v>0</v>
      </c>
      <c r="K177" s="173" t="s">
        <v>303</v>
      </c>
      <c r="L177" s="38"/>
      <c r="M177" s="178" t="s">
        <v>1</v>
      </c>
      <c r="N177" s="179" t="s">
        <v>42</v>
      </c>
      <c r="O177" s="76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138</v>
      </c>
      <c r="AT177" s="182" t="s">
        <v>133</v>
      </c>
      <c r="AU177" s="182" t="s">
        <v>87</v>
      </c>
      <c r="AY177" s="18" t="s">
        <v>128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85</v>
      </c>
      <c r="BK177" s="183">
        <f>ROUND(I177*H177,2)</f>
        <v>0</v>
      </c>
      <c r="BL177" s="18" t="s">
        <v>138</v>
      </c>
      <c r="BM177" s="182" t="s">
        <v>169</v>
      </c>
    </row>
    <row r="178" s="2" customFormat="1">
      <c r="A178" s="37"/>
      <c r="B178" s="38"/>
      <c r="C178" s="37"/>
      <c r="D178" s="184" t="s">
        <v>139</v>
      </c>
      <c r="E178" s="37"/>
      <c r="F178" s="185" t="s">
        <v>297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139</v>
      </c>
      <c r="AU178" s="18" t="s">
        <v>87</v>
      </c>
    </row>
    <row r="179" s="13" customFormat="1">
      <c r="A179" s="13"/>
      <c r="B179" s="189"/>
      <c r="C179" s="13"/>
      <c r="D179" s="184" t="s">
        <v>140</v>
      </c>
      <c r="E179" s="190" t="s">
        <v>1</v>
      </c>
      <c r="F179" s="191" t="s">
        <v>304</v>
      </c>
      <c r="G179" s="13"/>
      <c r="H179" s="190" t="s">
        <v>1</v>
      </c>
      <c r="I179" s="192"/>
      <c r="J179" s="13"/>
      <c r="K179" s="13"/>
      <c r="L179" s="189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0" t="s">
        <v>140</v>
      </c>
      <c r="AU179" s="190" t="s">
        <v>87</v>
      </c>
      <c r="AV179" s="13" t="s">
        <v>85</v>
      </c>
      <c r="AW179" s="13" t="s">
        <v>31</v>
      </c>
      <c r="AX179" s="13" t="s">
        <v>77</v>
      </c>
      <c r="AY179" s="190" t="s">
        <v>128</v>
      </c>
    </row>
    <row r="180" s="13" customFormat="1">
      <c r="A180" s="13"/>
      <c r="B180" s="189"/>
      <c r="C180" s="13"/>
      <c r="D180" s="184" t="s">
        <v>140</v>
      </c>
      <c r="E180" s="190" t="s">
        <v>1</v>
      </c>
      <c r="F180" s="191" t="s">
        <v>305</v>
      </c>
      <c r="G180" s="13"/>
      <c r="H180" s="190" t="s">
        <v>1</v>
      </c>
      <c r="I180" s="192"/>
      <c r="J180" s="13"/>
      <c r="K180" s="13"/>
      <c r="L180" s="189"/>
      <c r="M180" s="193"/>
      <c r="N180" s="194"/>
      <c r="O180" s="194"/>
      <c r="P180" s="194"/>
      <c r="Q180" s="194"/>
      <c r="R180" s="194"/>
      <c r="S180" s="194"/>
      <c r="T180" s="19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0" t="s">
        <v>140</v>
      </c>
      <c r="AU180" s="190" t="s">
        <v>87</v>
      </c>
      <c r="AV180" s="13" t="s">
        <v>85</v>
      </c>
      <c r="AW180" s="13" t="s">
        <v>31</v>
      </c>
      <c r="AX180" s="13" t="s">
        <v>77</v>
      </c>
      <c r="AY180" s="190" t="s">
        <v>128</v>
      </c>
    </row>
    <row r="181" s="14" customFormat="1">
      <c r="A181" s="14"/>
      <c r="B181" s="196"/>
      <c r="C181" s="14"/>
      <c r="D181" s="184" t="s">
        <v>140</v>
      </c>
      <c r="E181" s="197" t="s">
        <v>1</v>
      </c>
      <c r="F181" s="198" t="s">
        <v>511</v>
      </c>
      <c r="G181" s="14"/>
      <c r="H181" s="199">
        <v>644.80499999999995</v>
      </c>
      <c r="I181" s="200"/>
      <c r="J181" s="14"/>
      <c r="K181" s="14"/>
      <c r="L181" s="196"/>
      <c r="M181" s="201"/>
      <c r="N181" s="202"/>
      <c r="O181" s="202"/>
      <c r="P181" s="202"/>
      <c r="Q181" s="202"/>
      <c r="R181" s="202"/>
      <c r="S181" s="202"/>
      <c r="T181" s="20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7" t="s">
        <v>140</v>
      </c>
      <c r="AU181" s="197" t="s">
        <v>87</v>
      </c>
      <c r="AV181" s="14" t="s">
        <v>87</v>
      </c>
      <c r="AW181" s="14" t="s">
        <v>31</v>
      </c>
      <c r="AX181" s="14" t="s">
        <v>77</v>
      </c>
      <c r="AY181" s="197" t="s">
        <v>128</v>
      </c>
    </row>
    <row r="182" s="15" customFormat="1">
      <c r="A182" s="15"/>
      <c r="B182" s="204"/>
      <c r="C182" s="15"/>
      <c r="D182" s="184" t="s">
        <v>140</v>
      </c>
      <c r="E182" s="205" t="s">
        <v>1</v>
      </c>
      <c r="F182" s="206" t="s">
        <v>150</v>
      </c>
      <c r="G182" s="15"/>
      <c r="H182" s="207">
        <v>644.80499999999995</v>
      </c>
      <c r="I182" s="208"/>
      <c r="J182" s="15"/>
      <c r="K182" s="15"/>
      <c r="L182" s="204"/>
      <c r="M182" s="209"/>
      <c r="N182" s="210"/>
      <c r="O182" s="210"/>
      <c r="P182" s="210"/>
      <c r="Q182" s="210"/>
      <c r="R182" s="210"/>
      <c r="S182" s="210"/>
      <c r="T182" s="21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05" t="s">
        <v>140</v>
      </c>
      <c r="AU182" s="205" t="s">
        <v>87</v>
      </c>
      <c r="AV182" s="15" t="s">
        <v>138</v>
      </c>
      <c r="AW182" s="15" t="s">
        <v>31</v>
      </c>
      <c r="AX182" s="15" t="s">
        <v>85</v>
      </c>
      <c r="AY182" s="205" t="s">
        <v>128</v>
      </c>
    </row>
    <row r="183" s="2" customFormat="1" ht="24.15" customHeight="1">
      <c r="A183" s="37"/>
      <c r="B183" s="170"/>
      <c r="C183" s="171" t="s">
        <v>160</v>
      </c>
      <c r="D183" s="171" t="s">
        <v>133</v>
      </c>
      <c r="E183" s="172" t="s">
        <v>311</v>
      </c>
      <c r="F183" s="173" t="s">
        <v>312</v>
      </c>
      <c r="G183" s="174" t="s">
        <v>201</v>
      </c>
      <c r="H183" s="175">
        <v>0.70599999999999996</v>
      </c>
      <c r="I183" s="176"/>
      <c r="J183" s="177">
        <f>ROUND(I183*H183,2)</f>
        <v>0</v>
      </c>
      <c r="K183" s="173" t="s">
        <v>1</v>
      </c>
      <c r="L183" s="38"/>
      <c r="M183" s="178" t="s">
        <v>1</v>
      </c>
      <c r="N183" s="179" t="s">
        <v>42</v>
      </c>
      <c r="O183" s="76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138</v>
      </c>
      <c r="AT183" s="182" t="s">
        <v>133</v>
      </c>
      <c r="AU183" s="182" t="s">
        <v>87</v>
      </c>
      <c r="AY183" s="18" t="s">
        <v>128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85</v>
      </c>
      <c r="BK183" s="183">
        <f>ROUND(I183*H183,2)</f>
        <v>0</v>
      </c>
      <c r="BL183" s="18" t="s">
        <v>138</v>
      </c>
      <c r="BM183" s="182" t="s">
        <v>172</v>
      </c>
    </row>
    <row r="184" s="2" customFormat="1">
      <c r="A184" s="37"/>
      <c r="B184" s="38"/>
      <c r="C184" s="37"/>
      <c r="D184" s="184" t="s">
        <v>139</v>
      </c>
      <c r="E184" s="37"/>
      <c r="F184" s="185" t="s">
        <v>312</v>
      </c>
      <c r="G184" s="37"/>
      <c r="H184" s="37"/>
      <c r="I184" s="186"/>
      <c r="J184" s="37"/>
      <c r="K184" s="37"/>
      <c r="L184" s="38"/>
      <c r="M184" s="187"/>
      <c r="N184" s="188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139</v>
      </c>
      <c r="AU184" s="18" t="s">
        <v>87</v>
      </c>
    </row>
    <row r="185" s="13" customFormat="1">
      <c r="A185" s="13"/>
      <c r="B185" s="189"/>
      <c r="C185" s="13"/>
      <c r="D185" s="184" t="s">
        <v>140</v>
      </c>
      <c r="E185" s="190" t="s">
        <v>1</v>
      </c>
      <c r="F185" s="191" t="s">
        <v>314</v>
      </c>
      <c r="G185" s="13"/>
      <c r="H185" s="190" t="s">
        <v>1</v>
      </c>
      <c r="I185" s="192"/>
      <c r="J185" s="13"/>
      <c r="K185" s="13"/>
      <c r="L185" s="189"/>
      <c r="M185" s="193"/>
      <c r="N185" s="194"/>
      <c r="O185" s="194"/>
      <c r="P185" s="194"/>
      <c r="Q185" s="194"/>
      <c r="R185" s="194"/>
      <c r="S185" s="194"/>
      <c r="T185" s="19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0" t="s">
        <v>140</v>
      </c>
      <c r="AU185" s="190" t="s">
        <v>87</v>
      </c>
      <c r="AV185" s="13" t="s">
        <v>85</v>
      </c>
      <c r="AW185" s="13" t="s">
        <v>31</v>
      </c>
      <c r="AX185" s="13" t="s">
        <v>77</v>
      </c>
      <c r="AY185" s="190" t="s">
        <v>128</v>
      </c>
    </row>
    <row r="186" s="14" customFormat="1">
      <c r="A186" s="14"/>
      <c r="B186" s="196"/>
      <c r="C186" s="14"/>
      <c r="D186" s="184" t="s">
        <v>140</v>
      </c>
      <c r="E186" s="197" t="s">
        <v>1</v>
      </c>
      <c r="F186" s="198" t="s">
        <v>512</v>
      </c>
      <c r="G186" s="14"/>
      <c r="H186" s="199">
        <v>0.70599999999999996</v>
      </c>
      <c r="I186" s="200"/>
      <c r="J186" s="14"/>
      <c r="K186" s="14"/>
      <c r="L186" s="196"/>
      <c r="M186" s="201"/>
      <c r="N186" s="202"/>
      <c r="O186" s="202"/>
      <c r="P186" s="202"/>
      <c r="Q186" s="202"/>
      <c r="R186" s="202"/>
      <c r="S186" s="202"/>
      <c r="T186" s="20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7" t="s">
        <v>140</v>
      </c>
      <c r="AU186" s="197" t="s">
        <v>87</v>
      </c>
      <c r="AV186" s="14" t="s">
        <v>87</v>
      </c>
      <c r="AW186" s="14" t="s">
        <v>31</v>
      </c>
      <c r="AX186" s="14" t="s">
        <v>77</v>
      </c>
      <c r="AY186" s="197" t="s">
        <v>128</v>
      </c>
    </row>
    <row r="187" s="15" customFormat="1">
      <c r="A187" s="15"/>
      <c r="B187" s="204"/>
      <c r="C187" s="15"/>
      <c r="D187" s="184" t="s">
        <v>140</v>
      </c>
      <c r="E187" s="205" t="s">
        <v>1</v>
      </c>
      <c r="F187" s="206" t="s">
        <v>150</v>
      </c>
      <c r="G187" s="15"/>
      <c r="H187" s="207">
        <v>0.70599999999999996</v>
      </c>
      <c r="I187" s="208"/>
      <c r="J187" s="15"/>
      <c r="K187" s="15"/>
      <c r="L187" s="204"/>
      <c r="M187" s="209"/>
      <c r="N187" s="210"/>
      <c r="O187" s="210"/>
      <c r="P187" s="210"/>
      <c r="Q187" s="210"/>
      <c r="R187" s="210"/>
      <c r="S187" s="210"/>
      <c r="T187" s="21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05" t="s">
        <v>140</v>
      </c>
      <c r="AU187" s="205" t="s">
        <v>87</v>
      </c>
      <c r="AV187" s="15" t="s">
        <v>138</v>
      </c>
      <c r="AW187" s="15" t="s">
        <v>31</v>
      </c>
      <c r="AX187" s="15" t="s">
        <v>85</v>
      </c>
      <c r="AY187" s="205" t="s">
        <v>128</v>
      </c>
    </row>
    <row r="188" s="2" customFormat="1" ht="24.15" customHeight="1">
      <c r="A188" s="37"/>
      <c r="B188" s="170"/>
      <c r="C188" s="171" t="s">
        <v>174</v>
      </c>
      <c r="D188" s="171" t="s">
        <v>133</v>
      </c>
      <c r="E188" s="172" t="s">
        <v>316</v>
      </c>
      <c r="F188" s="173" t="s">
        <v>317</v>
      </c>
      <c r="G188" s="174" t="s">
        <v>271</v>
      </c>
      <c r="H188" s="175">
        <v>128.96100000000001</v>
      </c>
      <c r="I188" s="176"/>
      <c r="J188" s="177">
        <f>ROUND(I188*H188,2)</f>
        <v>0</v>
      </c>
      <c r="K188" s="173" t="s">
        <v>137</v>
      </c>
      <c r="L188" s="38"/>
      <c r="M188" s="178" t="s">
        <v>1</v>
      </c>
      <c r="N188" s="179" t="s">
        <v>42</v>
      </c>
      <c r="O188" s="76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2" t="s">
        <v>138</v>
      </c>
      <c r="AT188" s="182" t="s">
        <v>133</v>
      </c>
      <c r="AU188" s="182" t="s">
        <v>87</v>
      </c>
      <c r="AY188" s="18" t="s">
        <v>128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85</v>
      </c>
      <c r="BK188" s="183">
        <f>ROUND(I188*H188,2)</f>
        <v>0</v>
      </c>
      <c r="BL188" s="18" t="s">
        <v>138</v>
      </c>
      <c r="BM188" s="182" t="s">
        <v>177</v>
      </c>
    </row>
    <row r="189" s="2" customFormat="1">
      <c r="A189" s="37"/>
      <c r="B189" s="38"/>
      <c r="C189" s="37"/>
      <c r="D189" s="184" t="s">
        <v>139</v>
      </c>
      <c r="E189" s="37"/>
      <c r="F189" s="185" t="s">
        <v>317</v>
      </c>
      <c r="G189" s="37"/>
      <c r="H189" s="37"/>
      <c r="I189" s="186"/>
      <c r="J189" s="37"/>
      <c r="K189" s="37"/>
      <c r="L189" s="38"/>
      <c r="M189" s="187"/>
      <c r="N189" s="188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139</v>
      </c>
      <c r="AU189" s="18" t="s">
        <v>87</v>
      </c>
    </row>
    <row r="190" s="14" customFormat="1">
      <c r="A190" s="14"/>
      <c r="B190" s="196"/>
      <c r="C190" s="14"/>
      <c r="D190" s="184" t="s">
        <v>140</v>
      </c>
      <c r="E190" s="197" t="s">
        <v>1</v>
      </c>
      <c r="F190" s="198" t="s">
        <v>513</v>
      </c>
      <c r="G190" s="14"/>
      <c r="H190" s="199">
        <v>128.96100000000001</v>
      </c>
      <c r="I190" s="200"/>
      <c r="J190" s="14"/>
      <c r="K190" s="14"/>
      <c r="L190" s="196"/>
      <c r="M190" s="201"/>
      <c r="N190" s="202"/>
      <c r="O190" s="202"/>
      <c r="P190" s="202"/>
      <c r="Q190" s="202"/>
      <c r="R190" s="202"/>
      <c r="S190" s="202"/>
      <c r="T190" s="20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7" t="s">
        <v>140</v>
      </c>
      <c r="AU190" s="197" t="s">
        <v>87</v>
      </c>
      <c r="AV190" s="14" t="s">
        <v>87</v>
      </c>
      <c r="AW190" s="14" t="s">
        <v>31</v>
      </c>
      <c r="AX190" s="14" t="s">
        <v>77</v>
      </c>
      <c r="AY190" s="197" t="s">
        <v>128</v>
      </c>
    </row>
    <row r="191" s="15" customFormat="1">
      <c r="A191" s="15"/>
      <c r="B191" s="204"/>
      <c r="C191" s="15"/>
      <c r="D191" s="184" t="s">
        <v>140</v>
      </c>
      <c r="E191" s="205" t="s">
        <v>1</v>
      </c>
      <c r="F191" s="206" t="s">
        <v>150</v>
      </c>
      <c r="G191" s="15"/>
      <c r="H191" s="207">
        <v>128.96100000000001</v>
      </c>
      <c r="I191" s="208"/>
      <c r="J191" s="15"/>
      <c r="K191" s="15"/>
      <c r="L191" s="204"/>
      <c r="M191" s="209"/>
      <c r="N191" s="210"/>
      <c r="O191" s="210"/>
      <c r="P191" s="210"/>
      <c r="Q191" s="210"/>
      <c r="R191" s="210"/>
      <c r="S191" s="210"/>
      <c r="T191" s="21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5" t="s">
        <v>140</v>
      </c>
      <c r="AU191" s="205" t="s">
        <v>87</v>
      </c>
      <c r="AV191" s="15" t="s">
        <v>138</v>
      </c>
      <c r="AW191" s="15" t="s">
        <v>31</v>
      </c>
      <c r="AX191" s="15" t="s">
        <v>85</v>
      </c>
      <c r="AY191" s="205" t="s">
        <v>128</v>
      </c>
    </row>
    <row r="192" s="2" customFormat="1" ht="37.8" customHeight="1">
      <c r="A192" s="37"/>
      <c r="B192" s="170"/>
      <c r="C192" s="171" t="s">
        <v>162</v>
      </c>
      <c r="D192" s="171" t="s">
        <v>133</v>
      </c>
      <c r="E192" s="172" t="s">
        <v>514</v>
      </c>
      <c r="F192" s="173" t="s">
        <v>515</v>
      </c>
      <c r="G192" s="174" t="s">
        <v>271</v>
      </c>
      <c r="H192" s="175">
        <v>11.85</v>
      </c>
      <c r="I192" s="176"/>
      <c r="J192" s="177">
        <f>ROUND(I192*H192,2)</f>
        <v>0</v>
      </c>
      <c r="K192" s="173" t="s">
        <v>137</v>
      </c>
      <c r="L192" s="38"/>
      <c r="M192" s="178" t="s">
        <v>1</v>
      </c>
      <c r="N192" s="179" t="s">
        <v>42</v>
      </c>
      <c r="O192" s="76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2" t="s">
        <v>138</v>
      </c>
      <c r="AT192" s="182" t="s">
        <v>133</v>
      </c>
      <c r="AU192" s="182" t="s">
        <v>87</v>
      </c>
      <c r="AY192" s="18" t="s">
        <v>128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8" t="s">
        <v>85</v>
      </c>
      <c r="BK192" s="183">
        <f>ROUND(I192*H192,2)</f>
        <v>0</v>
      </c>
      <c r="BL192" s="18" t="s">
        <v>138</v>
      </c>
      <c r="BM192" s="182" t="s">
        <v>309</v>
      </c>
    </row>
    <row r="193" s="2" customFormat="1">
      <c r="A193" s="37"/>
      <c r="B193" s="38"/>
      <c r="C193" s="37"/>
      <c r="D193" s="184" t="s">
        <v>139</v>
      </c>
      <c r="E193" s="37"/>
      <c r="F193" s="185" t="s">
        <v>515</v>
      </c>
      <c r="G193" s="37"/>
      <c r="H193" s="37"/>
      <c r="I193" s="186"/>
      <c r="J193" s="37"/>
      <c r="K193" s="37"/>
      <c r="L193" s="38"/>
      <c r="M193" s="187"/>
      <c r="N193" s="188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139</v>
      </c>
      <c r="AU193" s="18" t="s">
        <v>87</v>
      </c>
    </row>
    <row r="194" s="13" customFormat="1">
      <c r="A194" s="13"/>
      <c r="B194" s="189"/>
      <c r="C194" s="13"/>
      <c r="D194" s="184" t="s">
        <v>140</v>
      </c>
      <c r="E194" s="190" t="s">
        <v>1</v>
      </c>
      <c r="F194" s="191" t="s">
        <v>516</v>
      </c>
      <c r="G194" s="13"/>
      <c r="H194" s="190" t="s">
        <v>1</v>
      </c>
      <c r="I194" s="192"/>
      <c r="J194" s="13"/>
      <c r="K194" s="13"/>
      <c r="L194" s="189"/>
      <c r="M194" s="193"/>
      <c r="N194" s="194"/>
      <c r="O194" s="194"/>
      <c r="P194" s="194"/>
      <c r="Q194" s="194"/>
      <c r="R194" s="194"/>
      <c r="S194" s="194"/>
      <c r="T194" s="19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0" t="s">
        <v>140</v>
      </c>
      <c r="AU194" s="190" t="s">
        <v>87</v>
      </c>
      <c r="AV194" s="13" t="s">
        <v>85</v>
      </c>
      <c r="AW194" s="13" t="s">
        <v>31</v>
      </c>
      <c r="AX194" s="13" t="s">
        <v>77</v>
      </c>
      <c r="AY194" s="190" t="s">
        <v>128</v>
      </c>
    </row>
    <row r="195" s="14" customFormat="1">
      <c r="A195" s="14"/>
      <c r="B195" s="196"/>
      <c r="C195" s="14"/>
      <c r="D195" s="184" t="s">
        <v>140</v>
      </c>
      <c r="E195" s="197" t="s">
        <v>1</v>
      </c>
      <c r="F195" s="198" t="s">
        <v>517</v>
      </c>
      <c r="G195" s="14"/>
      <c r="H195" s="199">
        <v>11.85</v>
      </c>
      <c r="I195" s="200"/>
      <c r="J195" s="14"/>
      <c r="K195" s="14"/>
      <c r="L195" s="196"/>
      <c r="M195" s="201"/>
      <c r="N195" s="202"/>
      <c r="O195" s="202"/>
      <c r="P195" s="202"/>
      <c r="Q195" s="202"/>
      <c r="R195" s="202"/>
      <c r="S195" s="202"/>
      <c r="T195" s="20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7" t="s">
        <v>140</v>
      </c>
      <c r="AU195" s="197" t="s">
        <v>87</v>
      </c>
      <c r="AV195" s="14" t="s">
        <v>87</v>
      </c>
      <c r="AW195" s="14" t="s">
        <v>31</v>
      </c>
      <c r="AX195" s="14" t="s">
        <v>77</v>
      </c>
      <c r="AY195" s="197" t="s">
        <v>128</v>
      </c>
    </row>
    <row r="196" s="15" customFormat="1">
      <c r="A196" s="15"/>
      <c r="B196" s="204"/>
      <c r="C196" s="15"/>
      <c r="D196" s="184" t="s">
        <v>140</v>
      </c>
      <c r="E196" s="205" t="s">
        <v>1</v>
      </c>
      <c r="F196" s="206" t="s">
        <v>150</v>
      </c>
      <c r="G196" s="15"/>
      <c r="H196" s="207">
        <v>11.85</v>
      </c>
      <c r="I196" s="208"/>
      <c r="J196" s="15"/>
      <c r="K196" s="15"/>
      <c r="L196" s="204"/>
      <c r="M196" s="209"/>
      <c r="N196" s="210"/>
      <c r="O196" s="210"/>
      <c r="P196" s="210"/>
      <c r="Q196" s="210"/>
      <c r="R196" s="210"/>
      <c r="S196" s="210"/>
      <c r="T196" s="21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05" t="s">
        <v>140</v>
      </c>
      <c r="AU196" s="205" t="s">
        <v>87</v>
      </c>
      <c r="AV196" s="15" t="s">
        <v>138</v>
      </c>
      <c r="AW196" s="15" t="s">
        <v>31</v>
      </c>
      <c r="AX196" s="15" t="s">
        <v>85</v>
      </c>
      <c r="AY196" s="205" t="s">
        <v>128</v>
      </c>
    </row>
    <row r="197" s="2" customFormat="1" ht="37.8" customHeight="1">
      <c r="A197" s="37"/>
      <c r="B197" s="170"/>
      <c r="C197" s="171" t="s">
        <v>239</v>
      </c>
      <c r="D197" s="171" t="s">
        <v>133</v>
      </c>
      <c r="E197" s="172" t="s">
        <v>518</v>
      </c>
      <c r="F197" s="173" t="s">
        <v>519</v>
      </c>
      <c r="G197" s="174" t="s">
        <v>271</v>
      </c>
      <c r="H197" s="175">
        <v>11.85</v>
      </c>
      <c r="I197" s="176"/>
      <c r="J197" s="177">
        <f>ROUND(I197*H197,2)</f>
        <v>0</v>
      </c>
      <c r="K197" s="173" t="s">
        <v>137</v>
      </c>
      <c r="L197" s="38"/>
      <c r="M197" s="178" t="s">
        <v>1</v>
      </c>
      <c r="N197" s="179" t="s">
        <v>42</v>
      </c>
      <c r="O197" s="76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2" t="s">
        <v>138</v>
      </c>
      <c r="AT197" s="182" t="s">
        <v>133</v>
      </c>
      <c r="AU197" s="182" t="s">
        <v>87</v>
      </c>
      <c r="AY197" s="18" t="s">
        <v>128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85</v>
      </c>
      <c r="BK197" s="183">
        <f>ROUND(I197*H197,2)</f>
        <v>0</v>
      </c>
      <c r="BL197" s="18" t="s">
        <v>138</v>
      </c>
      <c r="BM197" s="182" t="s">
        <v>313</v>
      </c>
    </row>
    <row r="198" s="2" customFormat="1">
      <c r="A198" s="37"/>
      <c r="B198" s="38"/>
      <c r="C198" s="37"/>
      <c r="D198" s="184" t="s">
        <v>139</v>
      </c>
      <c r="E198" s="37"/>
      <c r="F198" s="185" t="s">
        <v>519</v>
      </c>
      <c r="G198" s="37"/>
      <c r="H198" s="37"/>
      <c r="I198" s="186"/>
      <c r="J198" s="37"/>
      <c r="K198" s="37"/>
      <c r="L198" s="38"/>
      <c r="M198" s="187"/>
      <c r="N198" s="188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139</v>
      </c>
      <c r="AU198" s="18" t="s">
        <v>87</v>
      </c>
    </row>
    <row r="199" s="13" customFormat="1">
      <c r="A199" s="13"/>
      <c r="B199" s="189"/>
      <c r="C199" s="13"/>
      <c r="D199" s="184" t="s">
        <v>140</v>
      </c>
      <c r="E199" s="190" t="s">
        <v>1</v>
      </c>
      <c r="F199" s="191" t="s">
        <v>520</v>
      </c>
      <c r="G199" s="13"/>
      <c r="H199" s="190" t="s">
        <v>1</v>
      </c>
      <c r="I199" s="192"/>
      <c r="J199" s="13"/>
      <c r="K199" s="13"/>
      <c r="L199" s="189"/>
      <c r="M199" s="193"/>
      <c r="N199" s="194"/>
      <c r="O199" s="194"/>
      <c r="P199" s="194"/>
      <c r="Q199" s="194"/>
      <c r="R199" s="194"/>
      <c r="S199" s="194"/>
      <c r="T199" s="19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0" t="s">
        <v>140</v>
      </c>
      <c r="AU199" s="190" t="s">
        <v>87</v>
      </c>
      <c r="AV199" s="13" t="s">
        <v>85</v>
      </c>
      <c r="AW199" s="13" t="s">
        <v>31</v>
      </c>
      <c r="AX199" s="13" t="s">
        <v>77</v>
      </c>
      <c r="AY199" s="190" t="s">
        <v>128</v>
      </c>
    </row>
    <row r="200" s="14" customFormat="1">
      <c r="A200" s="14"/>
      <c r="B200" s="196"/>
      <c r="C200" s="14"/>
      <c r="D200" s="184" t="s">
        <v>140</v>
      </c>
      <c r="E200" s="197" t="s">
        <v>1</v>
      </c>
      <c r="F200" s="198" t="s">
        <v>517</v>
      </c>
      <c r="G200" s="14"/>
      <c r="H200" s="199">
        <v>11.85</v>
      </c>
      <c r="I200" s="200"/>
      <c r="J200" s="14"/>
      <c r="K200" s="14"/>
      <c r="L200" s="196"/>
      <c r="M200" s="201"/>
      <c r="N200" s="202"/>
      <c r="O200" s="202"/>
      <c r="P200" s="202"/>
      <c r="Q200" s="202"/>
      <c r="R200" s="202"/>
      <c r="S200" s="202"/>
      <c r="T200" s="20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7" t="s">
        <v>140</v>
      </c>
      <c r="AU200" s="197" t="s">
        <v>87</v>
      </c>
      <c r="AV200" s="14" t="s">
        <v>87</v>
      </c>
      <c r="AW200" s="14" t="s">
        <v>31</v>
      </c>
      <c r="AX200" s="14" t="s">
        <v>77</v>
      </c>
      <c r="AY200" s="197" t="s">
        <v>128</v>
      </c>
    </row>
    <row r="201" s="15" customFormat="1">
      <c r="A201" s="15"/>
      <c r="B201" s="204"/>
      <c r="C201" s="15"/>
      <c r="D201" s="184" t="s">
        <v>140</v>
      </c>
      <c r="E201" s="205" t="s">
        <v>1</v>
      </c>
      <c r="F201" s="206" t="s">
        <v>150</v>
      </c>
      <c r="G201" s="15"/>
      <c r="H201" s="207">
        <v>11.85</v>
      </c>
      <c r="I201" s="208"/>
      <c r="J201" s="15"/>
      <c r="K201" s="15"/>
      <c r="L201" s="204"/>
      <c r="M201" s="209"/>
      <c r="N201" s="210"/>
      <c r="O201" s="210"/>
      <c r="P201" s="210"/>
      <c r="Q201" s="210"/>
      <c r="R201" s="210"/>
      <c r="S201" s="210"/>
      <c r="T201" s="21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05" t="s">
        <v>140</v>
      </c>
      <c r="AU201" s="205" t="s">
        <v>87</v>
      </c>
      <c r="AV201" s="15" t="s">
        <v>138</v>
      </c>
      <c r="AW201" s="15" t="s">
        <v>31</v>
      </c>
      <c r="AX201" s="15" t="s">
        <v>85</v>
      </c>
      <c r="AY201" s="205" t="s">
        <v>128</v>
      </c>
    </row>
    <row r="202" s="2" customFormat="1" ht="16.5" customHeight="1">
      <c r="A202" s="37"/>
      <c r="B202" s="170"/>
      <c r="C202" s="212" t="s">
        <v>165</v>
      </c>
      <c r="D202" s="212" t="s">
        <v>151</v>
      </c>
      <c r="E202" s="213" t="s">
        <v>521</v>
      </c>
      <c r="F202" s="214" t="s">
        <v>522</v>
      </c>
      <c r="G202" s="215" t="s">
        <v>523</v>
      </c>
      <c r="H202" s="216">
        <v>0.41499999999999998</v>
      </c>
      <c r="I202" s="217"/>
      <c r="J202" s="218">
        <f>ROUND(I202*H202,2)</f>
        <v>0</v>
      </c>
      <c r="K202" s="214" t="s">
        <v>137</v>
      </c>
      <c r="L202" s="219"/>
      <c r="M202" s="220" t="s">
        <v>1</v>
      </c>
      <c r="N202" s="221" t="s">
        <v>42</v>
      </c>
      <c r="O202" s="76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2" t="s">
        <v>153</v>
      </c>
      <c r="AT202" s="182" t="s">
        <v>151</v>
      </c>
      <c r="AU202" s="182" t="s">
        <v>87</v>
      </c>
      <c r="AY202" s="18" t="s">
        <v>128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8" t="s">
        <v>85</v>
      </c>
      <c r="BK202" s="183">
        <f>ROUND(I202*H202,2)</f>
        <v>0</v>
      </c>
      <c r="BL202" s="18" t="s">
        <v>138</v>
      </c>
      <c r="BM202" s="182" t="s">
        <v>231</v>
      </c>
    </row>
    <row r="203" s="2" customFormat="1">
      <c r="A203" s="37"/>
      <c r="B203" s="38"/>
      <c r="C203" s="37"/>
      <c r="D203" s="184" t="s">
        <v>139</v>
      </c>
      <c r="E203" s="37"/>
      <c r="F203" s="185" t="s">
        <v>522</v>
      </c>
      <c r="G203" s="37"/>
      <c r="H203" s="37"/>
      <c r="I203" s="186"/>
      <c r="J203" s="37"/>
      <c r="K203" s="37"/>
      <c r="L203" s="38"/>
      <c r="M203" s="187"/>
      <c r="N203" s="188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139</v>
      </c>
      <c r="AU203" s="18" t="s">
        <v>87</v>
      </c>
    </row>
    <row r="204" s="13" customFormat="1">
      <c r="A204" s="13"/>
      <c r="B204" s="189"/>
      <c r="C204" s="13"/>
      <c r="D204" s="184" t="s">
        <v>140</v>
      </c>
      <c r="E204" s="190" t="s">
        <v>1</v>
      </c>
      <c r="F204" s="191" t="s">
        <v>520</v>
      </c>
      <c r="G204" s="13"/>
      <c r="H204" s="190" t="s">
        <v>1</v>
      </c>
      <c r="I204" s="192"/>
      <c r="J204" s="13"/>
      <c r="K204" s="13"/>
      <c r="L204" s="189"/>
      <c r="M204" s="193"/>
      <c r="N204" s="194"/>
      <c r="O204" s="194"/>
      <c r="P204" s="194"/>
      <c r="Q204" s="194"/>
      <c r="R204" s="194"/>
      <c r="S204" s="194"/>
      <c r="T204" s="19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0" t="s">
        <v>140</v>
      </c>
      <c r="AU204" s="190" t="s">
        <v>87</v>
      </c>
      <c r="AV204" s="13" t="s">
        <v>85</v>
      </c>
      <c r="AW204" s="13" t="s">
        <v>31</v>
      </c>
      <c r="AX204" s="13" t="s">
        <v>77</v>
      </c>
      <c r="AY204" s="190" t="s">
        <v>128</v>
      </c>
    </row>
    <row r="205" s="14" customFormat="1">
      <c r="A205" s="14"/>
      <c r="B205" s="196"/>
      <c r="C205" s="14"/>
      <c r="D205" s="184" t="s">
        <v>140</v>
      </c>
      <c r="E205" s="197" t="s">
        <v>1</v>
      </c>
      <c r="F205" s="198" t="s">
        <v>524</v>
      </c>
      <c r="G205" s="14"/>
      <c r="H205" s="199">
        <v>0.41499999999999998</v>
      </c>
      <c r="I205" s="200"/>
      <c r="J205" s="14"/>
      <c r="K205" s="14"/>
      <c r="L205" s="196"/>
      <c r="M205" s="201"/>
      <c r="N205" s="202"/>
      <c r="O205" s="202"/>
      <c r="P205" s="202"/>
      <c r="Q205" s="202"/>
      <c r="R205" s="202"/>
      <c r="S205" s="202"/>
      <c r="T205" s="20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7" t="s">
        <v>140</v>
      </c>
      <c r="AU205" s="197" t="s">
        <v>87</v>
      </c>
      <c r="AV205" s="14" t="s">
        <v>87</v>
      </c>
      <c r="AW205" s="14" t="s">
        <v>31</v>
      </c>
      <c r="AX205" s="14" t="s">
        <v>77</v>
      </c>
      <c r="AY205" s="197" t="s">
        <v>128</v>
      </c>
    </row>
    <row r="206" s="15" customFormat="1">
      <c r="A206" s="15"/>
      <c r="B206" s="204"/>
      <c r="C206" s="15"/>
      <c r="D206" s="184" t="s">
        <v>140</v>
      </c>
      <c r="E206" s="205" t="s">
        <v>1</v>
      </c>
      <c r="F206" s="206" t="s">
        <v>150</v>
      </c>
      <c r="G206" s="15"/>
      <c r="H206" s="207">
        <v>0.41499999999999998</v>
      </c>
      <c r="I206" s="208"/>
      <c r="J206" s="15"/>
      <c r="K206" s="15"/>
      <c r="L206" s="204"/>
      <c r="M206" s="209"/>
      <c r="N206" s="210"/>
      <c r="O206" s="210"/>
      <c r="P206" s="210"/>
      <c r="Q206" s="210"/>
      <c r="R206" s="210"/>
      <c r="S206" s="210"/>
      <c r="T206" s="21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05" t="s">
        <v>140</v>
      </c>
      <c r="AU206" s="205" t="s">
        <v>87</v>
      </c>
      <c r="AV206" s="15" t="s">
        <v>138</v>
      </c>
      <c r="AW206" s="15" t="s">
        <v>31</v>
      </c>
      <c r="AX206" s="15" t="s">
        <v>85</v>
      </c>
      <c r="AY206" s="205" t="s">
        <v>128</v>
      </c>
    </row>
    <row r="207" s="2" customFormat="1" ht="21.75" customHeight="1">
      <c r="A207" s="37"/>
      <c r="B207" s="170"/>
      <c r="C207" s="171" t="s">
        <v>8</v>
      </c>
      <c r="D207" s="171" t="s">
        <v>133</v>
      </c>
      <c r="E207" s="172" t="s">
        <v>525</v>
      </c>
      <c r="F207" s="173" t="s">
        <v>526</v>
      </c>
      <c r="G207" s="174" t="s">
        <v>271</v>
      </c>
      <c r="H207" s="175">
        <v>11.85</v>
      </c>
      <c r="I207" s="176"/>
      <c r="J207" s="177">
        <f>ROUND(I207*H207,2)</f>
        <v>0</v>
      </c>
      <c r="K207" s="173" t="s">
        <v>137</v>
      </c>
      <c r="L207" s="38"/>
      <c r="M207" s="178" t="s">
        <v>1</v>
      </c>
      <c r="N207" s="179" t="s">
        <v>42</v>
      </c>
      <c r="O207" s="76"/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2" t="s">
        <v>138</v>
      </c>
      <c r="AT207" s="182" t="s">
        <v>133</v>
      </c>
      <c r="AU207" s="182" t="s">
        <v>87</v>
      </c>
      <c r="AY207" s="18" t="s">
        <v>128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8" t="s">
        <v>85</v>
      </c>
      <c r="BK207" s="183">
        <f>ROUND(I207*H207,2)</f>
        <v>0</v>
      </c>
      <c r="BL207" s="18" t="s">
        <v>138</v>
      </c>
      <c r="BM207" s="182" t="s">
        <v>237</v>
      </c>
    </row>
    <row r="208" s="2" customFormat="1">
      <c r="A208" s="37"/>
      <c r="B208" s="38"/>
      <c r="C208" s="37"/>
      <c r="D208" s="184" t="s">
        <v>139</v>
      </c>
      <c r="E208" s="37"/>
      <c r="F208" s="185" t="s">
        <v>526</v>
      </c>
      <c r="G208" s="37"/>
      <c r="H208" s="37"/>
      <c r="I208" s="186"/>
      <c r="J208" s="37"/>
      <c r="K208" s="37"/>
      <c r="L208" s="38"/>
      <c r="M208" s="187"/>
      <c r="N208" s="188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139</v>
      </c>
      <c r="AU208" s="18" t="s">
        <v>87</v>
      </c>
    </row>
    <row r="209" s="13" customFormat="1">
      <c r="A209" s="13"/>
      <c r="B209" s="189"/>
      <c r="C209" s="13"/>
      <c r="D209" s="184" t="s">
        <v>140</v>
      </c>
      <c r="E209" s="190" t="s">
        <v>1</v>
      </c>
      <c r="F209" s="191" t="s">
        <v>527</v>
      </c>
      <c r="G209" s="13"/>
      <c r="H209" s="190" t="s">
        <v>1</v>
      </c>
      <c r="I209" s="192"/>
      <c r="J209" s="13"/>
      <c r="K209" s="13"/>
      <c r="L209" s="189"/>
      <c r="M209" s="193"/>
      <c r="N209" s="194"/>
      <c r="O209" s="194"/>
      <c r="P209" s="194"/>
      <c r="Q209" s="194"/>
      <c r="R209" s="194"/>
      <c r="S209" s="194"/>
      <c r="T209" s="19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0" t="s">
        <v>140</v>
      </c>
      <c r="AU209" s="190" t="s">
        <v>87</v>
      </c>
      <c r="AV209" s="13" t="s">
        <v>85</v>
      </c>
      <c r="AW209" s="13" t="s">
        <v>31</v>
      </c>
      <c r="AX209" s="13" t="s">
        <v>77</v>
      </c>
      <c r="AY209" s="190" t="s">
        <v>128</v>
      </c>
    </row>
    <row r="210" s="14" customFormat="1">
      <c r="A210" s="14"/>
      <c r="B210" s="196"/>
      <c r="C210" s="14"/>
      <c r="D210" s="184" t="s">
        <v>140</v>
      </c>
      <c r="E210" s="197" t="s">
        <v>1</v>
      </c>
      <c r="F210" s="198" t="s">
        <v>517</v>
      </c>
      <c r="G210" s="14"/>
      <c r="H210" s="199">
        <v>11.85</v>
      </c>
      <c r="I210" s="200"/>
      <c r="J210" s="14"/>
      <c r="K210" s="14"/>
      <c r="L210" s="196"/>
      <c r="M210" s="201"/>
      <c r="N210" s="202"/>
      <c r="O210" s="202"/>
      <c r="P210" s="202"/>
      <c r="Q210" s="202"/>
      <c r="R210" s="202"/>
      <c r="S210" s="202"/>
      <c r="T210" s="20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7" t="s">
        <v>140</v>
      </c>
      <c r="AU210" s="197" t="s">
        <v>87</v>
      </c>
      <c r="AV210" s="14" t="s">
        <v>87</v>
      </c>
      <c r="AW210" s="14" t="s">
        <v>31</v>
      </c>
      <c r="AX210" s="14" t="s">
        <v>77</v>
      </c>
      <c r="AY210" s="197" t="s">
        <v>128</v>
      </c>
    </row>
    <row r="211" s="15" customFormat="1">
      <c r="A211" s="15"/>
      <c r="B211" s="204"/>
      <c r="C211" s="15"/>
      <c r="D211" s="184" t="s">
        <v>140</v>
      </c>
      <c r="E211" s="205" t="s">
        <v>1</v>
      </c>
      <c r="F211" s="206" t="s">
        <v>150</v>
      </c>
      <c r="G211" s="15"/>
      <c r="H211" s="207">
        <v>11.85</v>
      </c>
      <c r="I211" s="208"/>
      <c r="J211" s="15"/>
      <c r="K211" s="15"/>
      <c r="L211" s="204"/>
      <c r="M211" s="209"/>
      <c r="N211" s="210"/>
      <c r="O211" s="210"/>
      <c r="P211" s="210"/>
      <c r="Q211" s="210"/>
      <c r="R211" s="210"/>
      <c r="S211" s="210"/>
      <c r="T211" s="21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05" t="s">
        <v>140</v>
      </c>
      <c r="AU211" s="205" t="s">
        <v>87</v>
      </c>
      <c r="AV211" s="15" t="s">
        <v>138</v>
      </c>
      <c r="AW211" s="15" t="s">
        <v>31</v>
      </c>
      <c r="AX211" s="15" t="s">
        <v>85</v>
      </c>
      <c r="AY211" s="205" t="s">
        <v>128</v>
      </c>
    </row>
    <row r="212" s="2" customFormat="1" ht="21.75" customHeight="1">
      <c r="A212" s="37"/>
      <c r="B212" s="170"/>
      <c r="C212" s="171" t="s">
        <v>167</v>
      </c>
      <c r="D212" s="171" t="s">
        <v>133</v>
      </c>
      <c r="E212" s="172" t="s">
        <v>528</v>
      </c>
      <c r="F212" s="173" t="s">
        <v>529</v>
      </c>
      <c r="G212" s="174" t="s">
        <v>201</v>
      </c>
      <c r="H212" s="175">
        <v>0.5</v>
      </c>
      <c r="I212" s="176"/>
      <c r="J212" s="177">
        <f>ROUND(I212*H212,2)</f>
        <v>0</v>
      </c>
      <c r="K212" s="173" t="s">
        <v>137</v>
      </c>
      <c r="L212" s="38"/>
      <c r="M212" s="178" t="s">
        <v>1</v>
      </c>
      <c r="N212" s="179" t="s">
        <v>42</v>
      </c>
      <c r="O212" s="76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2" t="s">
        <v>138</v>
      </c>
      <c r="AT212" s="182" t="s">
        <v>133</v>
      </c>
      <c r="AU212" s="182" t="s">
        <v>87</v>
      </c>
      <c r="AY212" s="18" t="s">
        <v>128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8" t="s">
        <v>85</v>
      </c>
      <c r="BK212" s="183">
        <f>ROUND(I212*H212,2)</f>
        <v>0</v>
      </c>
      <c r="BL212" s="18" t="s">
        <v>138</v>
      </c>
      <c r="BM212" s="182" t="s">
        <v>242</v>
      </c>
    </row>
    <row r="213" s="2" customFormat="1">
      <c r="A213" s="37"/>
      <c r="B213" s="38"/>
      <c r="C213" s="37"/>
      <c r="D213" s="184" t="s">
        <v>139</v>
      </c>
      <c r="E213" s="37"/>
      <c r="F213" s="185" t="s">
        <v>529</v>
      </c>
      <c r="G213" s="37"/>
      <c r="H213" s="37"/>
      <c r="I213" s="186"/>
      <c r="J213" s="37"/>
      <c r="K213" s="37"/>
      <c r="L213" s="38"/>
      <c r="M213" s="187"/>
      <c r="N213" s="188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139</v>
      </c>
      <c r="AU213" s="18" t="s">
        <v>87</v>
      </c>
    </row>
    <row r="214" s="14" customFormat="1">
      <c r="A214" s="14"/>
      <c r="B214" s="196"/>
      <c r="C214" s="14"/>
      <c r="D214" s="184" t="s">
        <v>140</v>
      </c>
      <c r="E214" s="197" t="s">
        <v>1</v>
      </c>
      <c r="F214" s="198" t="s">
        <v>530</v>
      </c>
      <c r="G214" s="14"/>
      <c r="H214" s="199">
        <v>0.5</v>
      </c>
      <c r="I214" s="200"/>
      <c r="J214" s="14"/>
      <c r="K214" s="14"/>
      <c r="L214" s="196"/>
      <c r="M214" s="201"/>
      <c r="N214" s="202"/>
      <c r="O214" s="202"/>
      <c r="P214" s="202"/>
      <c r="Q214" s="202"/>
      <c r="R214" s="202"/>
      <c r="S214" s="202"/>
      <c r="T214" s="20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7" t="s">
        <v>140</v>
      </c>
      <c r="AU214" s="197" t="s">
        <v>87</v>
      </c>
      <c r="AV214" s="14" t="s">
        <v>87</v>
      </c>
      <c r="AW214" s="14" t="s">
        <v>31</v>
      </c>
      <c r="AX214" s="14" t="s">
        <v>77</v>
      </c>
      <c r="AY214" s="197" t="s">
        <v>128</v>
      </c>
    </row>
    <row r="215" s="15" customFormat="1">
      <c r="A215" s="15"/>
      <c r="B215" s="204"/>
      <c r="C215" s="15"/>
      <c r="D215" s="184" t="s">
        <v>140</v>
      </c>
      <c r="E215" s="205" t="s">
        <v>1</v>
      </c>
      <c r="F215" s="206" t="s">
        <v>150</v>
      </c>
      <c r="G215" s="15"/>
      <c r="H215" s="207">
        <v>0.5</v>
      </c>
      <c r="I215" s="208"/>
      <c r="J215" s="15"/>
      <c r="K215" s="15"/>
      <c r="L215" s="204"/>
      <c r="M215" s="209"/>
      <c r="N215" s="210"/>
      <c r="O215" s="210"/>
      <c r="P215" s="210"/>
      <c r="Q215" s="210"/>
      <c r="R215" s="210"/>
      <c r="S215" s="210"/>
      <c r="T215" s="21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05" t="s">
        <v>140</v>
      </c>
      <c r="AU215" s="205" t="s">
        <v>87</v>
      </c>
      <c r="AV215" s="15" t="s">
        <v>138</v>
      </c>
      <c r="AW215" s="15" t="s">
        <v>31</v>
      </c>
      <c r="AX215" s="15" t="s">
        <v>85</v>
      </c>
      <c r="AY215" s="205" t="s">
        <v>128</v>
      </c>
    </row>
    <row r="216" s="2" customFormat="1" ht="16.5" customHeight="1">
      <c r="A216" s="37"/>
      <c r="B216" s="170"/>
      <c r="C216" s="212" t="s">
        <v>329</v>
      </c>
      <c r="D216" s="212" t="s">
        <v>151</v>
      </c>
      <c r="E216" s="213" t="s">
        <v>531</v>
      </c>
      <c r="F216" s="214" t="s">
        <v>532</v>
      </c>
      <c r="G216" s="215" t="s">
        <v>211</v>
      </c>
      <c r="H216" s="216">
        <v>1.9550000000000001</v>
      </c>
      <c r="I216" s="217"/>
      <c r="J216" s="218">
        <f>ROUND(I216*H216,2)</f>
        <v>0</v>
      </c>
      <c r="K216" s="214" t="s">
        <v>137</v>
      </c>
      <c r="L216" s="219"/>
      <c r="M216" s="220" t="s">
        <v>1</v>
      </c>
      <c r="N216" s="221" t="s">
        <v>42</v>
      </c>
      <c r="O216" s="76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2" t="s">
        <v>153</v>
      </c>
      <c r="AT216" s="182" t="s">
        <v>151</v>
      </c>
      <c r="AU216" s="182" t="s">
        <v>87</v>
      </c>
      <c r="AY216" s="18" t="s">
        <v>128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8" t="s">
        <v>85</v>
      </c>
      <c r="BK216" s="183">
        <f>ROUND(I216*H216,2)</f>
        <v>0</v>
      </c>
      <c r="BL216" s="18" t="s">
        <v>138</v>
      </c>
      <c r="BM216" s="182" t="s">
        <v>252</v>
      </c>
    </row>
    <row r="217" s="2" customFormat="1">
      <c r="A217" s="37"/>
      <c r="B217" s="38"/>
      <c r="C217" s="37"/>
      <c r="D217" s="184" t="s">
        <v>139</v>
      </c>
      <c r="E217" s="37"/>
      <c r="F217" s="185" t="s">
        <v>532</v>
      </c>
      <c r="G217" s="37"/>
      <c r="H217" s="37"/>
      <c r="I217" s="186"/>
      <c r="J217" s="37"/>
      <c r="K217" s="37"/>
      <c r="L217" s="38"/>
      <c r="M217" s="187"/>
      <c r="N217" s="188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139</v>
      </c>
      <c r="AU217" s="18" t="s">
        <v>87</v>
      </c>
    </row>
    <row r="218" s="13" customFormat="1">
      <c r="A218" s="13"/>
      <c r="B218" s="189"/>
      <c r="C218" s="13"/>
      <c r="D218" s="184" t="s">
        <v>140</v>
      </c>
      <c r="E218" s="190" t="s">
        <v>1</v>
      </c>
      <c r="F218" s="191" t="s">
        <v>532</v>
      </c>
      <c r="G218" s="13"/>
      <c r="H218" s="190" t="s">
        <v>1</v>
      </c>
      <c r="I218" s="192"/>
      <c r="J218" s="13"/>
      <c r="K218" s="13"/>
      <c r="L218" s="189"/>
      <c r="M218" s="193"/>
      <c r="N218" s="194"/>
      <c r="O218" s="194"/>
      <c r="P218" s="194"/>
      <c r="Q218" s="194"/>
      <c r="R218" s="194"/>
      <c r="S218" s="194"/>
      <c r="T218" s="19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0" t="s">
        <v>140</v>
      </c>
      <c r="AU218" s="190" t="s">
        <v>87</v>
      </c>
      <c r="AV218" s="13" t="s">
        <v>85</v>
      </c>
      <c r="AW218" s="13" t="s">
        <v>31</v>
      </c>
      <c r="AX218" s="13" t="s">
        <v>77</v>
      </c>
      <c r="AY218" s="190" t="s">
        <v>128</v>
      </c>
    </row>
    <row r="219" s="14" customFormat="1">
      <c r="A219" s="14"/>
      <c r="B219" s="196"/>
      <c r="C219" s="14"/>
      <c r="D219" s="184" t="s">
        <v>140</v>
      </c>
      <c r="E219" s="197" t="s">
        <v>1</v>
      </c>
      <c r="F219" s="198" t="s">
        <v>533</v>
      </c>
      <c r="G219" s="14"/>
      <c r="H219" s="199">
        <v>1.9550000000000001</v>
      </c>
      <c r="I219" s="200"/>
      <c r="J219" s="14"/>
      <c r="K219" s="14"/>
      <c r="L219" s="196"/>
      <c r="M219" s="201"/>
      <c r="N219" s="202"/>
      <c r="O219" s="202"/>
      <c r="P219" s="202"/>
      <c r="Q219" s="202"/>
      <c r="R219" s="202"/>
      <c r="S219" s="202"/>
      <c r="T219" s="20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7" t="s">
        <v>140</v>
      </c>
      <c r="AU219" s="197" t="s">
        <v>87</v>
      </c>
      <c r="AV219" s="14" t="s">
        <v>87</v>
      </c>
      <c r="AW219" s="14" t="s">
        <v>31</v>
      </c>
      <c r="AX219" s="14" t="s">
        <v>77</v>
      </c>
      <c r="AY219" s="197" t="s">
        <v>128</v>
      </c>
    </row>
    <row r="220" s="15" customFormat="1">
      <c r="A220" s="15"/>
      <c r="B220" s="204"/>
      <c r="C220" s="15"/>
      <c r="D220" s="184" t="s">
        <v>140</v>
      </c>
      <c r="E220" s="205" t="s">
        <v>1</v>
      </c>
      <c r="F220" s="206" t="s">
        <v>150</v>
      </c>
      <c r="G220" s="15"/>
      <c r="H220" s="207">
        <v>1.9550000000000001</v>
      </c>
      <c r="I220" s="208"/>
      <c r="J220" s="15"/>
      <c r="K220" s="15"/>
      <c r="L220" s="204"/>
      <c r="M220" s="209"/>
      <c r="N220" s="210"/>
      <c r="O220" s="210"/>
      <c r="P220" s="210"/>
      <c r="Q220" s="210"/>
      <c r="R220" s="210"/>
      <c r="S220" s="210"/>
      <c r="T220" s="21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5" t="s">
        <v>140</v>
      </c>
      <c r="AU220" s="205" t="s">
        <v>87</v>
      </c>
      <c r="AV220" s="15" t="s">
        <v>138</v>
      </c>
      <c r="AW220" s="15" t="s">
        <v>31</v>
      </c>
      <c r="AX220" s="15" t="s">
        <v>85</v>
      </c>
      <c r="AY220" s="205" t="s">
        <v>128</v>
      </c>
    </row>
    <row r="221" s="2" customFormat="1" ht="24.15" customHeight="1">
      <c r="A221" s="37"/>
      <c r="B221" s="170"/>
      <c r="C221" s="171" t="s">
        <v>169</v>
      </c>
      <c r="D221" s="171" t="s">
        <v>133</v>
      </c>
      <c r="E221" s="172" t="s">
        <v>321</v>
      </c>
      <c r="F221" s="173" t="s">
        <v>322</v>
      </c>
      <c r="G221" s="174" t="s">
        <v>187</v>
      </c>
      <c r="H221" s="175">
        <v>3.27</v>
      </c>
      <c r="I221" s="176"/>
      <c r="J221" s="177">
        <f>ROUND(I221*H221,2)</f>
        <v>0</v>
      </c>
      <c r="K221" s="173" t="s">
        <v>137</v>
      </c>
      <c r="L221" s="38"/>
      <c r="M221" s="178" t="s">
        <v>1</v>
      </c>
      <c r="N221" s="179" t="s">
        <v>42</v>
      </c>
      <c r="O221" s="76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2" t="s">
        <v>138</v>
      </c>
      <c r="AT221" s="182" t="s">
        <v>133</v>
      </c>
      <c r="AU221" s="182" t="s">
        <v>87</v>
      </c>
      <c r="AY221" s="18" t="s">
        <v>128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85</v>
      </c>
      <c r="BK221" s="183">
        <f>ROUND(I221*H221,2)</f>
        <v>0</v>
      </c>
      <c r="BL221" s="18" t="s">
        <v>138</v>
      </c>
      <c r="BM221" s="182" t="s">
        <v>257</v>
      </c>
    </row>
    <row r="222" s="2" customFormat="1">
      <c r="A222" s="37"/>
      <c r="B222" s="38"/>
      <c r="C222" s="37"/>
      <c r="D222" s="184" t="s">
        <v>139</v>
      </c>
      <c r="E222" s="37"/>
      <c r="F222" s="185" t="s">
        <v>322</v>
      </c>
      <c r="G222" s="37"/>
      <c r="H222" s="37"/>
      <c r="I222" s="186"/>
      <c r="J222" s="37"/>
      <c r="K222" s="37"/>
      <c r="L222" s="38"/>
      <c r="M222" s="187"/>
      <c r="N222" s="188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139</v>
      </c>
      <c r="AU222" s="18" t="s">
        <v>87</v>
      </c>
    </row>
    <row r="223" s="13" customFormat="1">
      <c r="A223" s="13"/>
      <c r="B223" s="189"/>
      <c r="C223" s="13"/>
      <c r="D223" s="184" t="s">
        <v>140</v>
      </c>
      <c r="E223" s="190" t="s">
        <v>1</v>
      </c>
      <c r="F223" s="191" t="s">
        <v>323</v>
      </c>
      <c r="G223" s="13"/>
      <c r="H223" s="190" t="s">
        <v>1</v>
      </c>
      <c r="I223" s="192"/>
      <c r="J223" s="13"/>
      <c r="K223" s="13"/>
      <c r="L223" s="189"/>
      <c r="M223" s="193"/>
      <c r="N223" s="194"/>
      <c r="O223" s="194"/>
      <c r="P223" s="194"/>
      <c r="Q223" s="194"/>
      <c r="R223" s="194"/>
      <c r="S223" s="194"/>
      <c r="T223" s="19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0" t="s">
        <v>140</v>
      </c>
      <c r="AU223" s="190" t="s">
        <v>87</v>
      </c>
      <c r="AV223" s="13" t="s">
        <v>85</v>
      </c>
      <c r="AW223" s="13" t="s">
        <v>31</v>
      </c>
      <c r="AX223" s="13" t="s">
        <v>77</v>
      </c>
      <c r="AY223" s="190" t="s">
        <v>128</v>
      </c>
    </row>
    <row r="224" s="14" customFormat="1">
      <c r="A224" s="14"/>
      <c r="B224" s="196"/>
      <c r="C224" s="14"/>
      <c r="D224" s="184" t="s">
        <v>140</v>
      </c>
      <c r="E224" s="197" t="s">
        <v>1</v>
      </c>
      <c r="F224" s="198" t="s">
        <v>534</v>
      </c>
      <c r="G224" s="14"/>
      <c r="H224" s="199">
        <v>3.27</v>
      </c>
      <c r="I224" s="200"/>
      <c r="J224" s="14"/>
      <c r="K224" s="14"/>
      <c r="L224" s="196"/>
      <c r="M224" s="201"/>
      <c r="N224" s="202"/>
      <c r="O224" s="202"/>
      <c r="P224" s="202"/>
      <c r="Q224" s="202"/>
      <c r="R224" s="202"/>
      <c r="S224" s="202"/>
      <c r="T224" s="20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7" t="s">
        <v>140</v>
      </c>
      <c r="AU224" s="197" t="s">
        <v>87</v>
      </c>
      <c r="AV224" s="14" t="s">
        <v>87</v>
      </c>
      <c r="AW224" s="14" t="s">
        <v>31</v>
      </c>
      <c r="AX224" s="14" t="s">
        <v>77</v>
      </c>
      <c r="AY224" s="197" t="s">
        <v>128</v>
      </c>
    </row>
    <row r="225" s="15" customFormat="1">
      <c r="A225" s="15"/>
      <c r="B225" s="204"/>
      <c r="C225" s="15"/>
      <c r="D225" s="184" t="s">
        <v>140</v>
      </c>
      <c r="E225" s="205" t="s">
        <v>1</v>
      </c>
      <c r="F225" s="206" t="s">
        <v>150</v>
      </c>
      <c r="G225" s="15"/>
      <c r="H225" s="207">
        <v>3.27</v>
      </c>
      <c r="I225" s="208"/>
      <c r="J225" s="15"/>
      <c r="K225" s="15"/>
      <c r="L225" s="204"/>
      <c r="M225" s="209"/>
      <c r="N225" s="210"/>
      <c r="O225" s="210"/>
      <c r="P225" s="210"/>
      <c r="Q225" s="210"/>
      <c r="R225" s="210"/>
      <c r="S225" s="210"/>
      <c r="T225" s="21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05" t="s">
        <v>140</v>
      </c>
      <c r="AU225" s="205" t="s">
        <v>87</v>
      </c>
      <c r="AV225" s="15" t="s">
        <v>138</v>
      </c>
      <c r="AW225" s="15" t="s">
        <v>31</v>
      </c>
      <c r="AX225" s="15" t="s">
        <v>85</v>
      </c>
      <c r="AY225" s="205" t="s">
        <v>128</v>
      </c>
    </row>
    <row r="226" s="2" customFormat="1" ht="33" customHeight="1">
      <c r="A226" s="37"/>
      <c r="B226" s="170"/>
      <c r="C226" s="171" t="s">
        <v>342</v>
      </c>
      <c r="D226" s="171" t="s">
        <v>133</v>
      </c>
      <c r="E226" s="172" t="s">
        <v>330</v>
      </c>
      <c r="F226" s="173" t="s">
        <v>331</v>
      </c>
      <c r="G226" s="174" t="s">
        <v>211</v>
      </c>
      <c r="H226" s="175">
        <v>102.76300000000001</v>
      </c>
      <c r="I226" s="176"/>
      <c r="J226" s="177">
        <f>ROUND(I226*H226,2)</f>
        <v>0</v>
      </c>
      <c r="K226" s="173" t="s">
        <v>137</v>
      </c>
      <c r="L226" s="38"/>
      <c r="M226" s="178" t="s">
        <v>1</v>
      </c>
      <c r="N226" s="179" t="s">
        <v>42</v>
      </c>
      <c r="O226" s="76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2" t="s">
        <v>138</v>
      </c>
      <c r="AT226" s="182" t="s">
        <v>133</v>
      </c>
      <c r="AU226" s="182" t="s">
        <v>87</v>
      </c>
      <c r="AY226" s="18" t="s">
        <v>128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8" t="s">
        <v>85</v>
      </c>
      <c r="BK226" s="183">
        <f>ROUND(I226*H226,2)</f>
        <v>0</v>
      </c>
      <c r="BL226" s="18" t="s">
        <v>138</v>
      </c>
      <c r="BM226" s="182" t="s">
        <v>344</v>
      </c>
    </row>
    <row r="227" s="2" customFormat="1">
      <c r="A227" s="37"/>
      <c r="B227" s="38"/>
      <c r="C227" s="37"/>
      <c r="D227" s="184" t="s">
        <v>139</v>
      </c>
      <c r="E227" s="37"/>
      <c r="F227" s="185" t="s">
        <v>331</v>
      </c>
      <c r="G227" s="37"/>
      <c r="H227" s="37"/>
      <c r="I227" s="186"/>
      <c r="J227" s="37"/>
      <c r="K227" s="37"/>
      <c r="L227" s="38"/>
      <c r="M227" s="187"/>
      <c r="N227" s="188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139</v>
      </c>
      <c r="AU227" s="18" t="s">
        <v>87</v>
      </c>
    </row>
    <row r="228" s="13" customFormat="1">
      <c r="A228" s="13"/>
      <c r="B228" s="189"/>
      <c r="C228" s="13"/>
      <c r="D228" s="184" t="s">
        <v>140</v>
      </c>
      <c r="E228" s="190" t="s">
        <v>1</v>
      </c>
      <c r="F228" s="191" t="s">
        <v>332</v>
      </c>
      <c r="G228" s="13"/>
      <c r="H228" s="190" t="s">
        <v>1</v>
      </c>
      <c r="I228" s="192"/>
      <c r="J228" s="13"/>
      <c r="K228" s="13"/>
      <c r="L228" s="189"/>
      <c r="M228" s="193"/>
      <c r="N228" s="194"/>
      <c r="O228" s="194"/>
      <c r="P228" s="194"/>
      <c r="Q228" s="194"/>
      <c r="R228" s="194"/>
      <c r="S228" s="194"/>
      <c r="T228" s="19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0" t="s">
        <v>140</v>
      </c>
      <c r="AU228" s="190" t="s">
        <v>87</v>
      </c>
      <c r="AV228" s="13" t="s">
        <v>85</v>
      </c>
      <c r="AW228" s="13" t="s">
        <v>31</v>
      </c>
      <c r="AX228" s="13" t="s">
        <v>77</v>
      </c>
      <c r="AY228" s="190" t="s">
        <v>128</v>
      </c>
    </row>
    <row r="229" s="13" customFormat="1">
      <c r="A229" s="13"/>
      <c r="B229" s="189"/>
      <c r="C229" s="13"/>
      <c r="D229" s="184" t="s">
        <v>140</v>
      </c>
      <c r="E229" s="190" t="s">
        <v>1</v>
      </c>
      <c r="F229" s="191" t="s">
        <v>337</v>
      </c>
      <c r="G229" s="13"/>
      <c r="H229" s="190" t="s">
        <v>1</v>
      </c>
      <c r="I229" s="192"/>
      <c r="J229" s="13"/>
      <c r="K229" s="13"/>
      <c r="L229" s="189"/>
      <c r="M229" s="193"/>
      <c r="N229" s="194"/>
      <c r="O229" s="194"/>
      <c r="P229" s="194"/>
      <c r="Q229" s="194"/>
      <c r="R229" s="194"/>
      <c r="S229" s="194"/>
      <c r="T229" s="19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0" t="s">
        <v>140</v>
      </c>
      <c r="AU229" s="190" t="s">
        <v>87</v>
      </c>
      <c r="AV229" s="13" t="s">
        <v>85</v>
      </c>
      <c r="AW229" s="13" t="s">
        <v>31</v>
      </c>
      <c r="AX229" s="13" t="s">
        <v>77</v>
      </c>
      <c r="AY229" s="190" t="s">
        <v>128</v>
      </c>
    </row>
    <row r="230" s="14" customFormat="1">
      <c r="A230" s="14"/>
      <c r="B230" s="196"/>
      <c r="C230" s="14"/>
      <c r="D230" s="184" t="s">
        <v>140</v>
      </c>
      <c r="E230" s="197" t="s">
        <v>1</v>
      </c>
      <c r="F230" s="198" t="s">
        <v>535</v>
      </c>
      <c r="G230" s="14"/>
      <c r="H230" s="199">
        <v>64.034999999999997</v>
      </c>
      <c r="I230" s="200"/>
      <c r="J230" s="14"/>
      <c r="K230" s="14"/>
      <c r="L230" s="196"/>
      <c r="M230" s="201"/>
      <c r="N230" s="202"/>
      <c r="O230" s="202"/>
      <c r="P230" s="202"/>
      <c r="Q230" s="202"/>
      <c r="R230" s="202"/>
      <c r="S230" s="202"/>
      <c r="T230" s="20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7" t="s">
        <v>140</v>
      </c>
      <c r="AU230" s="197" t="s">
        <v>87</v>
      </c>
      <c r="AV230" s="14" t="s">
        <v>87</v>
      </c>
      <c r="AW230" s="14" t="s">
        <v>31</v>
      </c>
      <c r="AX230" s="14" t="s">
        <v>77</v>
      </c>
      <c r="AY230" s="197" t="s">
        <v>128</v>
      </c>
    </row>
    <row r="231" s="13" customFormat="1">
      <c r="A231" s="13"/>
      <c r="B231" s="189"/>
      <c r="C231" s="13"/>
      <c r="D231" s="184" t="s">
        <v>140</v>
      </c>
      <c r="E231" s="190" t="s">
        <v>1</v>
      </c>
      <c r="F231" s="191" t="s">
        <v>335</v>
      </c>
      <c r="G231" s="13"/>
      <c r="H231" s="190" t="s">
        <v>1</v>
      </c>
      <c r="I231" s="192"/>
      <c r="J231" s="13"/>
      <c r="K231" s="13"/>
      <c r="L231" s="189"/>
      <c r="M231" s="193"/>
      <c r="N231" s="194"/>
      <c r="O231" s="194"/>
      <c r="P231" s="194"/>
      <c r="Q231" s="194"/>
      <c r="R231" s="194"/>
      <c r="S231" s="194"/>
      <c r="T231" s="19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0" t="s">
        <v>140</v>
      </c>
      <c r="AU231" s="190" t="s">
        <v>87</v>
      </c>
      <c r="AV231" s="13" t="s">
        <v>85</v>
      </c>
      <c r="AW231" s="13" t="s">
        <v>31</v>
      </c>
      <c r="AX231" s="13" t="s">
        <v>77</v>
      </c>
      <c r="AY231" s="190" t="s">
        <v>128</v>
      </c>
    </row>
    <row r="232" s="14" customFormat="1">
      <c r="A232" s="14"/>
      <c r="B232" s="196"/>
      <c r="C232" s="14"/>
      <c r="D232" s="184" t="s">
        <v>140</v>
      </c>
      <c r="E232" s="197" t="s">
        <v>1</v>
      </c>
      <c r="F232" s="198" t="s">
        <v>536</v>
      </c>
      <c r="G232" s="14"/>
      <c r="H232" s="199">
        <v>29.456</v>
      </c>
      <c r="I232" s="200"/>
      <c r="J232" s="14"/>
      <c r="K232" s="14"/>
      <c r="L232" s="196"/>
      <c r="M232" s="201"/>
      <c r="N232" s="202"/>
      <c r="O232" s="202"/>
      <c r="P232" s="202"/>
      <c r="Q232" s="202"/>
      <c r="R232" s="202"/>
      <c r="S232" s="202"/>
      <c r="T232" s="20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7" t="s">
        <v>140</v>
      </c>
      <c r="AU232" s="197" t="s">
        <v>87</v>
      </c>
      <c r="AV232" s="14" t="s">
        <v>87</v>
      </c>
      <c r="AW232" s="14" t="s">
        <v>31</v>
      </c>
      <c r="AX232" s="14" t="s">
        <v>77</v>
      </c>
      <c r="AY232" s="197" t="s">
        <v>128</v>
      </c>
    </row>
    <row r="233" s="13" customFormat="1">
      <c r="A233" s="13"/>
      <c r="B233" s="189"/>
      <c r="C233" s="13"/>
      <c r="D233" s="184" t="s">
        <v>140</v>
      </c>
      <c r="E233" s="190" t="s">
        <v>1</v>
      </c>
      <c r="F233" s="191" t="s">
        <v>333</v>
      </c>
      <c r="G233" s="13"/>
      <c r="H233" s="190" t="s">
        <v>1</v>
      </c>
      <c r="I233" s="192"/>
      <c r="J233" s="13"/>
      <c r="K233" s="13"/>
      <c r="L233" s="189"/>
      <c r="M233" s="193"/>
      <c r="N233" s="194"/>
      <c r="O233" s="194"/>
      <c r="P233" s="194"/>
      <c r="Q233" s="194"/>
      <c r="R233" s="194"/>
      <c r="S233" s="194"/>
      <c r="T233" s="19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0" t="s">
        <v>140</v>
      </c>
      <c r="AU233" s="190" t="s">
        <v>87</v>
      </c>
      <c r="AV233" s="13" t="s">
        <v>85</v>
      </c>
      <c r="AW233" s="13" t="s">
        <v>31</v>
      </c>
      <c r="AX233" s="13" t="s">
        <v>77</v>
      </c>
      <c r="AY233" s="190" t="s">
        <v>128</v>
      </c>
    </row>
    <row r="234" s="14" customFormat="1">
      <c r="A234" s="14"/>
      <c r="B234" s="196"/>
      <c r="C234" s="14"/>
      <c r="D234" s="184" t="s">
        <v>140</v>
      </c>
      <c r="E234" s="197" t="s">
        <v>1</v>
      </c>
      <c r="F234" s="198" t="s">
        <v>537</v>
      </c>
      <c r="G234" s="14"/>
      <c r="H234" s="199">
        <v>9.2720000000000002</v>
      </c>
      <c r="I234" s="200"/>
      <c r="J234" s="14"/>
      <c r="K234" s="14"/>
      <c r="L234" s="196"/>
      <c r="M234" s="201"/>
      <c r="N234" s="202"/>
      <c r="O234" s="202"/>
      <c r="P234" s="202"/>
      <c r="Q234" s="202"/>
      <c r="R234" s="202"/>
      <c r="S234" s="202"/>
      <c r="T234" s="20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7" t="s">
        <v>140</v>
      </c>
      <c r="AU234" s="197" t="s">
        <v>87</v>
      </c>
      <c r="AV234" s="14" t="s">
        <v>87</v>
      </c>
      <c r="AW234" s="14" t="s">
        <v>31</v>
      </c>
      <c r="AX234" s="14" t="s">
        <v>77</v>
      </c>
      <c r="AY234" s="197" t="s">
        <v>128</v>
      </c>
    </row>
    <row r="235" s="15" customFormat="1">
      <c r="A235" s="15"/>
      <c r="B235" s="204"/>
      <c r="C235" s="15"/>
      <c r="D235" s="184" t="s">
        <v>140</v>
      </c>
      <c r="E235" s="205" t="s">
        <v>1</v>
      </c>
      <c r="F235" s="206" t="s">
        <v>150</v>
      </c>
      <c r="G235" s="15"/>
      <c r="H235" s="207">
        <v>102.76300000000001</v>
      </c>
      <c r="I235" s="208"/>
      <c r="J235" s="15"/>
      <c r="K235" s="15"/>
      <c r="L235" s="204"/>
      <c r="M235" s="209"/>
      <c r="N235" s="210"/>
      <c r="O235" s="210"/>
      <c r="P235" s="210"/>
      <c r="Q235" s="210"/>
      <c r="R235" s="210"/>
      <c r="S235" s="210"/>
      <c r="T235" s="21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05" t="s">
        <v>140</v>
      </c>
      <c r="AU235" s="205" t="s">
        <v>87</v>
      </c>
      <c r="AV235" s="15" t="s">
        <v>138</v>
      </c>
      <c r="AW235" s="15" t="s">
        <v>31</v>
      </c>
      <c r="AX235" s="15" t="s">
        <v>85</v>
      </c>
      <c r="AY235" s="205" t="s">
        <v>128</v>
      </c>
    </row>
    <row r="236" s="2" customFormat="1" ht="44.25" customHeight="1">
      <c r="A236" s="37"/>
      <c r="B236" s="170"/>
      <c r="C236" s="171" t="s">
        <v>172</v>
      </c>
      <c r="D236" s="171" t="s">
        <v>133</v>
      </c>
      <c r="E236" s="172" t="s">
        <v>339</v>
      </c>
      <c r="F236" s="173" t="s">
        <v>340</v>
      </c>
      <c r="G236" s="174" t="s">
        <v>211</v>
      </c>
      <c r="H236" s="175">
        <v>102.76300000000001</v>
      </c>
      <c r="I236" s="176"/>
      <c r="J236" s="177">
        <f>ROUND(I236*H236,2)</f>
        <v>0</v>
      </c>
      <c r="K236" s="173" t="s">
        <v>137</v>
      </c>
      <c r="L236" s="38"/>
      <c r="M236" s="178" t="s">
        <v>1</v>
      </c>
      <c r="N236" s="179" t="s">
        <v>42</v>
      </c>
      <c r="O236" s="76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2" t="s">
        <v>138</v>
      </c>
      <c r="AT236" s="182" t="s">
        <v>133</v>
      </c>
      <c r="AU236" s="182" t="s">
        <v>87</v>
      </c>
      <c r="AY236" s="18" t="s">
        <v>128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8" t="s">
        <v>85</v>
      </c>
      <c r="BK236" s="183">
        <f>ROUND(I236*H236,2)</f>
        <v>0</v>
      </c>
      <c r="BL236" s="18" t="s">
        <v>138</v>
      </c>
      <c r="BM236" s="182" t="s">
        <v>349</v>
      </c>
    </row>
    <row r="237" s="2" customFormat="1">
      <c r="A237" s="37"/>
      <c r="B237" s="38"/>
      <c r="C237" s="37"/>
      <c r="D237" s="184" t="s">
        <v>139</v>
      </c>
      <c r="E237" s="37"/>
      <c r="F237" s="185" t="s">
        <v>340</v>
      </c>
      <c r="G237" s="37"/>
      <c r="H237" s="37"/>
      <c r="I237" s="186"/>
      <c r="J237" s="37"/>
      <c r="K237" s="37"/>
      <c r="L237" s="38"/>
      <c r="M237" s="187"/>
      <c r="N237" s="188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139</v>
      </c>
      <c r="AU237" s="18" t="s">
        <v>87</v>
      </c>
    </row>
    <row r="238" s="2" customFormat="1">
      <c r="A238" s="37"/>
      <c r="B238" s="38"/>
      <c r="C238" s="37"/>
      <c r="D238" s="184" t="s">
        <v>258</v>
      </c>
      <c r="E238" s="37"/>
      <c r="F238" s="225" t="s">
        <v>341</v>
      </c>
      <c r="G238" s="37"/>
      <c r="H238" s="37"/>
      <c r="I238" s="186"/>
      <c r="J238" s="37"/>
      <c r="K238" s="37"/>
      <c r="L238" s="38"/>
      <c r="M238" s="187"/>
      <c r="N238" s="188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258</v>
      </c>
      <c r="AU238" s="18" t="s">
        <v>87</v>
      </c>
    </row>
    <row r="239" s="13" customFormat="1">
      <c r="A239" s="13"/>
      <c r="B239" s="189"/>
      <c r="C239" s="13"/>
      <c r="D239" s="184" t="s">
        <v>140</v>
      </c>
      <c r="E239" s="190" t="s">
        <v>1</v>
      </c>
      <c r="F239" s="191" t="s">
        <v>332</v>
      </c>
      <c r="G239" s="13"/>
      <c r="H239" s="190" t="s">
        <v>1</v>
      </c>
      <c r="I239" s="192"/>
      <c r="J239" s="13"/>
      <c r="K239" s="13"/>
      <c r="L239" s="189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0" t="s">
        <v>140</v>
      </c>
      <c r="AU239" s="190" t="s">
        <v>87</v>
      </c>
      <c r="AV239" s="13" t="s">
        <v>85</v>
      </c>
      <c r="AW239" s="13" t="s">
        <v>31</v>
      </c>
      <c r="AX239" s="13" t="s">
        <v>77</v>
      </c>
      <c r="AY239" s="190" t="s">
        <v>128</v>
      </c>
    </row>
    <row r="240" s="13" customFormat="1">
      <c r="A240" s="13"/>
      <c r="B240" s="189"/>
      <c r="C240" s="13"/>
      <c r="D240" s="184" t="s">
        <v>140</v>
      </c>
      <c r="E240" s="190" t="s">
        <v>1</v>
      </c>
      <c r="F240" s="191" t="s">
        <v>337</v>
      </c>
      <c r="G240" s="13"/>
      <c r="H240" s="190" t="s">
        <v>1</v>
      </c>
      <c r="I240" s="192"/>
      <c r="J240" s="13"/>
      <c r="K240" s="13"/>
      <c r="L240" s="189"/>
      <c r="M240" s="193"/>
      <c r="N240" s="194"/>
      <c r="O240" s="194"/>
      <c r="P240" s="194"/>
      <c r="Q240" s="194"/>
      <c r="R240" s="194"/>
      <c r="S240" s="194"/>
      <c r="T240" s="19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0" t="s">
        <v>140</v>
      </c>
      <c r="AU240" s="190" t="s">
        <v>87</v>
      </c>
      <c r="AV240" s="13" t="s">
        <v>85</v>
      </c>
      <c r="AW240" s="13" t="s">
        <v>31</v>
      </c>
      <c r="AX240" s="13" t="s">
        <v>77</v>
      </c>
      <c r="AY240" s="190" t="s">
        <v>128</v>
      </c>
    </row>
    <row r="241" s="14" customFormat="1">
      <c r="A241" s="14"/>
      <c r="B241" s="196"/>
      <c r="C241" s="14"/>
      <c r="D241" s="184" t="s">
        <v>140</v>
      </c>
      <c r="E241" s="197" t="s">
        <v>1</v>
      </c>
      <c r="F241" s="198" t="s">
        <v>535</v>
      </c>
      <c r="G241" s="14"/>
      <c r="H241" s="199">
        <v>64.034999999999997</v>
      </c>
      <c r="I241" s="200"/>
      <c r="J241" s="14"/>
      <c r="K241" s="14"/>
      <c r="L241" s="196"/>
      <c r="M241" s="201"/>
      <c r="N241" s="202"/>
      <c r="O241" s="202"/>
      <c r="P241" s="202"/>
      <c r="Q241" s="202"/>
      <c r="R241" s="202"/>
      <c r="S241" s="202"/>
      <c r="T241" s="20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7" t="s">
        <v>140</v>
      </c>
      <c r="AU241" s="197" t="s">
        <v>87</v>
      </c>
      <c r="AV241" s="14" t="s">
        <v>87</v>
      </c>
      <c r="AW241" s="14" t="s">
        <v>31</v>
      </c>
      <c r="AX241" s="14" t="s">
        <v>77</v>
      </c>
      <c r="AY241" s="197" t="s">
        <v>128</v>
      </c>
    </row>
    <row r="242" s="13" customFormat="1">
      <c r="A242" s="13"/>
      <c r="B242" s="189"/>
      <c r="C242" s="13"/>
      <c r="D242" s="184" t="s">
        <v>140</v>
      </c>
      <c r="E242" s="190" t="s">
        <v>1</v>
      </c>
      <c r="F242" s="191" t="s">
        <v>335</v>
      </c>
      <c r="G242" s="13"/>
      <c r="H242" s="190" t="s">
        <v>1</v>
      </c>
      <c r="I242" s="192"/>
      <c r="J242" s="13"/>
      <c r="K242" s="13"/>
      <c r="L242" s="189"/>
      <c r="M242" s="193"/>
      <c r="N242" s="194"/>
      <c r="O242" s="194"/>
      <c r="P242" s="194"/>
      <c r="Q242" s="194"/>
      <c r="R242" s="194"/>
      <c r="S242" s="194"/>
      <c r="T242" s="19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0" t="s">
        <v>140</v>
      </c>
      <c r="AU242" s="190" t="s">
        <v>87</v>
      </c>
      <c r="AV242" s="13" t="s">
        <v>85</v>
      </c>
      <c r="AW242" s="13" t="s">
        <v>31</v>
      </c>
      <c r="AX242" s="13" t="s">
        <v>77</v>
      </c>
      <c r="AY242" s="190" t="s">
        <v>128</v>
      </c>
    </row>
    <row r="243" s="14" customFormat="1">
      <c r="A243" s="14"/>
      <c r="B243" s="196"/>
      <c r="C243" s="14"/>
      <c r="D243" s="184" t="s">
        <v>140</v>
      </c>
      <c r="E243" s="197" t="s">
        <v>1</v>
      </c>
      <c r="F243" s="198" t="s">
        <v>536</v>
      </c>
      <c r="G243" s="14"/>
      <c r="H243" s="199">
        <v>29.456</v>
      </c>
      <c r="I243" s="200"/>
      <c r="J243" s="14"/>
      <c r="K243" s="14"/>
      <c r="L243" s="196"/>
      <c r="M243" s="201"/>
      <c r="N243" s="202"/>
      <c r="O243" s="202"/>
      <c r="P243" s="202"/>
      <c r="Q243" s="202"/>
      <c r="R243" s="202"/>
      <c r="S243" s="202"/>
      <c r="T243" s="20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7" t="s">
        <v>140</v>
      </c>
      <c r="AU243" s="197" t="s">
        <v>87</v>
      </c>
      <c r="AV243" s="14" t="s">
        <v>87</v>
      </c>
      <c r="AW243" s="14" t="s">
        <v>31</v>
      </c>
      <c r="AX243" s="14" t="s">
        <v>77</v>
      </c>
      <c r="AY243" s="197" t="s">
        <v>128</v>
      </c>
    </row>
    <row r="244" s="13" customFormat="1">
      <c r="A244" s="13"/>
      <c r="B244" s="189"/>
      <c r="C244" s="13"/>
      <c r="D244" s="184" t="s">
        <v>140</v>
      </c>
      <c r="E244" s="190" t="s">
        <v>1</v>
      </c>
      <c r="F244" s="191" t="s">
        <v>333</v>
      </c>
      <c r="G244" s="13"/>
      <c r="H244" s="190" t="s">
        <v>1</v>
      </c>
      <c r="I244" s="192"/>
      <c r="J244" s="13"/>
      <c r="K244" s="13"/>
      <c r="L244" s="189"/>
      <c r="M244" s="193"/>
      <c r="N244" s="194"/>
      <c r="O244" s="194"/>
      <c r="P244" s="194"/>
      <c r="Q244" s="194"/>
      <c r="R244" s="194"/>
      <c r="S244" s="194"/>
      <c r="T244" s="19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0" t="s">
        <v>140</v>
      </c>
      <c r="AU244" s="190" t="s">
        <v>87</v>
      </c>
      <c r="AV244" s="13" t="s">
        <v>85</v>
      </c>
      <c r="AW244" s="13" t="s">
        <v>31</v>
      </c>
      <c r="AX244" s="13" t="s">
        <v>77</v>
      </c>
      <c r="AY244" s="190" t="s">
        <v>128</v>
      </c>
    </row>
    <row r="245" s="14" customFormat="1">
      <c r="A245" s="14"/>
      <c r="B245" s="196"/>
      <c r="C245" s="14"/>
      <c r="D245" s="184" t="s">
        <v>140</v>
      </c>
      <c r="E245" s="197" t="s">
        <v>1</v>
      </c>
      <c r="F245" s="198" t="s">
        <v>537</v>
      </c>
      <c r="G245" s="14"/>
      <c r="H245" s="199">
        <v>9.2720000000000002</v>
      </c>
      <c r="I245" s="200"/>
      <c r="J245" s="14"/>
      <c r="K245" s="14"/>
      <c r="L245" s="196"/>
      <c r="M245" s="201"/>
      <c r="N245" s="202"/>
      <c r="O245" s="202"/>
      <c r="P245" s="202"/>
      <c r="Q245" s="202"/>
      <c r="R245" s="202"/>
      <c r="S245" s="202"/>
      <c r="T245" s="20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7" t="s">
        <v>140</v>
      </c>
      <c r="AU245" s="197" t="s">
        <v>87</v>
      </c>
      <c r="AV245" s="14" t="s">
        <v>87</v>
      </c>
      <c r="AW245" s="14" t="s">
        <v>31</v>
      </c>
      <c r="AX245" s="14" t="s">
        <v>77</v>
      </c>
      <c r="AY245" s="197" t="s">
        <v>128</v>
      </c>
    </row>
    <row r="246" s="15" customFormat="1">
      <c r="A246" s="15"/>
      <c r="B246" s="204"/>
      <c r="C246" s="15"/>
      <c r="D246" s="184" t="s">
        <v>140</v>
      </c>
      <c r="E246" s="205" t="s">
        <v>1</v>
      </c>
      <c r="F246" s="206" t="s">
        <v>150</v>
      </c>
      <c r="G246" s="15"/>
      <c r="H246" s="207">
        <v>102.76300000000001</v>
      </c>
      <c r="I246" s="208"/>
      <c r="J246" s="15"/>
      <c r="K246" s="15"/>
      <c r="L246" s="204"/>
      <c r="M246" s="209"/>
      <c r="N246" s="210"/>
      <c r="O246" s="210"/>
      <c r="P246" s="210"/>
      <c r="Q246" s="210"/>
      <c r="R246" s="210"/>
      <c r="S246" s="210"/>
      <c r="T246" s="21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05" t="s">
        <v>140</v>
      </c>
      <c r="AU246" s="205" t="s">
        <v>87</v>
      </c>
      <c r="AV246" s="15" t="s">
        <v>138</v>
      </c>
      <c r="AW246" s="15" t="s">
        <v>31</v>
      </c>
      <c r="AX246" s="15" t="s">
        <v>85</v>
      </c>
      <c r="AY246" s="205" t="s">
        <v>128</v>
      </c>
    </row>
    <row r="247" s="2" customFormat="1" ht="44.25" customHeight="1">
      <c r="A247" s="37"/>
      <c r="B247" s="170"/>
      <c r="C247" s="171" t="s">
        <v>7</v>
      </c>
      <c r="D247" s="171" t="s">
        <v>133</v>
      </c>
      <c r="E247" s="172" t="s">
        <v>347</v>
      </c>
      <c r="F247" s="173" t="s">
        <v>348</v>
      </c>
      <c r="G247" s="174" t="s">
        <v>211</v>
      </c>
      <c r="H247" s="175">
        <v>9.2720000000000002</v>
      </c>
      <c r="I247" s="176"/>
      <c r="J247" s="177">
        <f>ROUND(I247*H247,2)</f>
        <v>0</v>
      </c>
      <c r="K247" s="173" t="s">
        <v>137</v>
      </c>
      <c r="L247" s="38"/>
      <c r="M247" s="178" t="s">
        <v>1</v>
      </c>
      <c r="N247" s="179" t="s">
        <v>42</v>
      </c>
      <c r="O247" s="76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2" t="s">
        <v>138</v>
      </c>
      <c r="AT247" s="182" t="s">
        <v>133</v>
      </c>
      <c r="AU247" s="182" t="s">
        <v>87</v>
      </c>
      <c r="AY247" s="18" t="s">
        <v>128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85</v>
      </c>
      <c r="BK247" s="183">
        <f>ROUND(I247*H247,2)</f>
        <v>0</v>
      </c>
      <c r="BL247" s="18" t="s">
        <v>138</v>
      </c>
      <c r="BM247" s="182" t="s">
        <v>351</v>
      </c>
    </row>
    <row r="248" s="2" customFormat="1">
      <c r="A248" s="37"/>
      <c r="B248" s="38"/>
      <c r="C248" s="37"/>
      <c r="D248" s="184" t="s">
        <v>139</v>
      </c>
      <c r="E248" s="37"/>
      <c r="F248" s="185" t="s">
        <v>348</v>
      </c>
      <c r="G248" s="37"/>
      <c r="H248" s="37"/>
      <c r="I248" s="186"/>
      <c r="J248" s="37"/>
      <c r="K248" s="37"/>
      <c r="L248" s="38"/>
      <c r="M248" s="187"/>
      <c r="N248" s="188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139</v>
      </c>
      <c r="AU248" s="18" t="s">
        <v>87</v>
      </c>
    </row>
    <row r="249" s="13" customFormat="1">
      <c r="A249" s="13"/>
      <c r="B249" s="189"/>
      <c r="C249" s="13"/>
      <c r="D249" s="184" t="s">
        <v>140</v>
      </c>
      <c r="E249" s="190" t="s">
        <v>1</v>
      </c>
      <c r="F249" s="191" t="s">
        <v>332</v>
      </c>
      <c r="G249" s="13"/>
      <c r="H249" s="190" t="s">
        <v>1</v>
      </c>
      <c r="I249" s="192"/>
      <c r="J249" s="13"/>
      <c r="K249" s="13"/>
      <c r="L249" s="189"/>
      <c r="M249" s="193"/>
      <c r="N249" s="194"/>
      <c r="O249" s="194"/>
      <c r="P249" s="194"/>
      <c r="Q249" s="194"/>
      <c r="R249" s="194"/>
      <c r="S249" s="194"/>
      <c r="T249" s="19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0" t="s">
        <v>140</v>
      </c>
      <c r="AU249" s="190" t="s">
        <v>87</v>
      </c>
      <c r="AV249" s="13" t="s">
        <v>85</v>
      </c>
      <c r="AW249" s="13" t="s">
        <v>31</v>
      </c>
      <c r="AX249" s="13" t="s">
        <v>77</v>
      </c>
      <c r="AY249" s="190" t="s">
        <v>128</v>
      </c>
    </row>
    <row r="250" s="13" customFormat="1">
      <c r="A250" s="13"/>
      <c r="B250" s="189"/>
      <c r="C250" s="13"/>
      <c r="D250" s="184" t="s">
        <v>140</v>
      </c>
      <c r="E250" s="190" t="s">
        <v>1</v>
      </c>
      <c r="F250" s="191" t="s">
        <v>333</v>
      </c>
      <c r="G250" s="13"/>
      <c r="H250" s="190" t="s">
        <v>1</v>
      </c>
      <c r="I250" s="192"/>
      <c r="J250" s="13"/>
      <c r="K250" s="13"/>
      <c r="L250" s="189"/>
      <c r="M250" s="193"/>
      <c r="N250" s="194"/>
      <c r="O250" s="194"/>
      <c r="P250" s="194"/>
      <c r="Q250" s="194"/>
      <c r="R250" s="194"/>
      <c r="S250" s="194"/>
      <c r="T250" s="19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0" t="s">
        <v>140</v>
      </c>
      <c r="AU250" s="190" t="s">
        <v>87</v>
      </c>
      <c r="AV250" s="13" t="s">
        <v>85</v>
      </c>
      <c r="AW250" s="13" t="s">
        <v>31</v>
      </c>
      <c r="AX250" s="13" t="s">
        <v>77</v>
      </c>
      <c r="AY250" s="190" t="s">
        <v>128</v>
      </c>
    </row>
    <row r="251" s="14" customFormat="1">
      <c r="A251" s="14"/>
      <c r="B251" s="196"/>
      <c r="C251" s="14"/>
      <c r="D251" s="184" t="s">
        <v>140</v>
      </c>
      <c r="E251" s="197" t="s">
        <v>1</v>
      </c>
      <c r="F251" s="198" t="s">
        <v>537</v>
      </c>
      <c r="G251" s="14"/>
      <c r="H251" s="199">
        <v>9.2720000000000002</v>
      </c>
      <c r="I251" s="200"/>
      <c r="J251" s="14"/>
      <c r="K251" s="14"/>
      <c r="L251" s="196"/>
      <c r="M251" s="201"/>
      <c r="N251" s="202"/>
      <c r="O251" s="202"/>
      <c r="P251" s="202"/>
      <c r="Q251" s="202"/>
      <c r="R251" s="202"/>
      <c r="S251" s="202"/>
      <c r="T251" s="20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7" t="s">
        <v>140</v>
      </c>
      <c r="AU251" s="197" t="s">
        <v>87</v>
      </c>
      <c r="AV251" s="14" t="s">
        <v>87</v>
      </c>
      <c r="AW251" s="14" t="s">
        <v>31</v>
      </c>
      <c r="AX251" s="14" t="s">
        <v>77</v>
      </c>
      <c r="AY251" s="197" t="s">
        <v>128</v>
      </c>
    </row>
    <row r="252" s="15" customFormat="1">
      <c r="A252" s="15"/>
      <c r="B252" s="204"/>
      <c r="C252" s="15"/>
      <c r="D252" s="184" t="s">
        <v>140</v>
      </c>
      <c r="E252" s="205" t="s">
        <v>1</v>
      </c>
      <c r="F252" s="206" t="s">
        <v>150</v>
      </c>
      <c r="G252" s="15"/>
      <c r="H252" s="207">
        <v>9.2720000000000002</v>
      </c>
      <c r="I252" s="208"/>
      <c r="J252" s="15"/>
      <c r="K252" s="15"/>
      <c r="L252" s="204"/>
      <c r="M252" s="209"/>
      <c r="N252" s="210"/>
      <c r="O252" s="210"/>
      <c r="P252" s="210"/>
      <c r="Q252" s="210"/>
      <c r="R252" s="210"/>
      <c r="S252" s="210"/>
      <c r="T252" s="21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05" t="s">
        <v>140</v>
      </c>
      <c r="AU252" s="205" t="s">
        <v>87</v>
      </c>
      <c r="AV252" s="15" t="s">
        <v>138</v>
      </c>
      <c r="AW252" s="15" t="s">
        <v>31</v>
      </c>
      <c r="AX252" s="15" t="s">
        <v>85</v>
      </c>
      <c r="AY252" s="205" t="s">
        <v>128</v>
      </c>
    </row>
    <row r="253" s="2" customFormat="1" ht="44.25" customHeight="1">
      <c r="A253" s="37"/>
      <c r="B253" s="170"/>
      <c r="C253" s="171" t="s">
        <v>177</v>
      </c>
      <c r="D253" s="171" t="s">
        <v>133</v>
      </c>
      <c r="E253" s="172" t="s">
        <v>350</v>
      </c>
      <c r="F253" s="173" t="s">
        <v>212</v>
      </c>
      <c r="G253" s="174" t="s">
        <v>211</v>
      </c>
      <c r="H253" s="175">
        <v>93.239999999999995</v>
      </c>
      <c r="I253" s="176"/>
      <c r="J253" s="177">
        <f>ROUND(I253*H253,2)</f>
        <v>0</v>
      </c>
      <c r="K253" s="173" t="s">
        <v>137</v>
      </c>
      <c r="L253" s="38"/>
      <c r="M253" s="178" t="s">
        <v>1</v>
      </c>
      <c r="N253" s="179" t="s">
        <v>42</v>
      </c>
      <c r="O253" s="76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2" t="s">
        <v>138</v>
      </c>
      <c r="AT253" s="182" t="s">
        <v>133</v>
      </c>
      <c r="AU253" s="182" t="s">
        <v>87</v>
      </c>
      <c r="AY253" s="18" t="s">
        <v>128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8" t="s">
        <v>85</v>
      </c>
      <c r="BK253" s="183">
        <f>ROUND(I253*H253,2)</f>
        <v>0</v>
      </c>
      <c r="BL253" s="18" t="s">
        <v>138</v>
      </c>
      <c r="BM253" s="182" t="s">
        <v>356</v>
      </c>
    </row>
    <row r="254" s="2" customFormat="1">
      <c r="A254" s="37"/>
      <c r="B254" s="38"/>
      <c r="C254" s="37"/>
      <c r="D254" s="184" t="s">
        <v>139</v>
      </c>
      <c r="E254" s="37"/>
      <c r="F254" s="185" t="s">
        <v>212</v>
      </c>
      <c r="G254" s="37"/>
      <c r="H254" s="37"/>
      <c r="I254" s="186"/>
      <c r="J254" s="37"/>
      <c r="K254" s="37"/>
      <c r="L254" s="38"/>
      <c r="M254" s="187"/>
      <c r="N254" s="188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139</v>
      </c>
      <c r="AU254" s="18" t="s">
        <v>87</v>
      </c>
    </row>
    <row r="255" s="13" customFormat="1">
      <c r="A255" s="13"/>
      <c r="B255" s="189"/>
      <c r="C255" s="13"/>
      <c r="D255" s="184" t="s">
        <v>140</v>
      </c>
      <c r="E255" s="190" t="s">
        <v>1</v>
      </c>
      <c r="F255" s="191" t="s">
        <v>332</v>
      </c>
      <c r="G255" s="13"/>
      <c r="H255" s="190" t="s">
        <v>1</v>
      </c>
      <c r="I255" s="192"/>
      <c r="J255" s="13"/>
      <c r="K255" s="13"/>
      <c r="L255" s="189"/>
      <c r="M255" s="193"/>
      <c r="N255" s="194"/>
      <c r="O255" s="194"/>
      <c r="P255" s="194"/>
      <c r="Q255" s="194"/>
      <c r="R255" s="194"/>
      <c r="S255" s="194"/>
      <c r="T255" s="19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0" t="s">
        <v>140</v>
      </c>
      <c r="AU255" s="190" t="s">
        <v>87</v>
      </c>
      <c r="AV255" s="13" t="s">
        <v>85</v>
      </c>
      <c r="AW255" s="13" t="s">
        <v>31</v>
      </c>
      <c r="AX255" s="13" t="s">
        <v>77</v>
      </c>
      <c r="AY255" s="190" t="s">
        <v>128</v>
      </c>
    </row>
    <row r="256" s="13" customFormat="1">
      <c r="A256" s="13"/>
      <c r="B256" s="189"/>
      <c r="C256" s="13"/>
      <c r="D256" s="184" t="s">
        <v>140</v>
      </c>
      <c r="E256" s="190" t="s">
        <v>1</v>
      </c>
      <c r="F256" s="191" t="s">
        <v>337</v>
      </c>
      <c r="G256" s="13"/>
      <c r="H256" s="190" t="s">
        <v>1</v>
      </c>
      <c r="I256" s="192"/>
      <c r="J256" s="13"/>
      <c r="K256" s="13"/>
      <c r="L256" s="189"/>
      <c r="M256" s="193"/>
      <c r="N256" s="194"/>
      <c r="O256" s="194"/>
      <c r="P256" s="194"/>
      <c r="Q256" s="194"/>
      <c r="R256" s="194"/>
      <c r="S256" s="194"/>
      <c r="T256" s="19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0" t="s">
        <v>140</v>
      </c>
      <c r="AU256" s="190" t="s">
        <v>87</v>
      </c>
      <c r="AV256" s="13" t="s">
        <v>85</v>
      </c>
      <c r="AW256" s="13" t="s">
        <v>31</v>
      </c>
      <c r="AX256" s="13" t="s">
        <v>77</v>
      </c>
      <c r="AY256" s="190" t="s">
        <v>128</v>
      </c>
    </row>
    <row r="257" s="14" customFormat="1">
      <c r="A257" s="14"/>
      <c r="B257" s="196"/>
      <c r="C257" s="14"/>
      <c r="D257" s="184" t="s">
        <v>140</v>
      </c>
      <c r="E257" s="197" t="s">
        <v>1</v>
      </c>
      <c r="F257" s="198" t="s">
        <v>535</v>
      </c>
      <c r="G257" s="14"/>
      <c r="H257" s="199">
        <v>64.034999999999997</v>
      </c>
      <c r="I257" s="200"/>
      <c r="J257" s="14"/>
      <c r="K257" s="14"/>
      <c r="L257" s="196"/>
      <c r="M257" s="201"/>
      <c r="N257" s="202"/>
      <c r="O257" s="202"/>
      <c r="P257" s="202"/>
      <c r="Q257" s="202"/>
      <c r="R257" s="202"/>
      <c r="S257" s="202"/>
      <c r="T257" s="20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7" t="s">
        <v>140</v>
      </c>
      <c r="AU257" s="197" t="s">
        <v>87</v>
      </c>
      <c r="AV257" s="14" t="s">
        <v>87</v>
      </c>
      <c r="AW257" s="14" t="s">
        <v>31</v>
      </c>
      <c r="AX257" s="14" t="s">
        <v>77</v>
      </c>
      <c r="AY257" s="197" t="s">
        <v>128</v>
      </c>
    </row>
    <row r="258" s="13" customFormat="1">
      <c r="A258" s="13"/>
      <c r="B258" s="189"/>
      <c r="C258" s="13"/>
      <c r="D258" s="184" t="s">
        <v>140</v>
      </c>
      <c r="E258" s="190" t="s">
        <v>1</v>
      </c>
      <c r="F258" s="191" t="s">
        <v>538</v>
      </c>
      <c r="G258" s="13"/>
      <c r="H258" s="190" t="s">
        <v>1</v>
      </c>
      <c r="I258" s="192"/>
      <c r="J258" s="13"/>
      <c r="K258" s="13"/>
      <c r="L258" s="189"/>
      <c r="M258" s="193"/>
      <c r="N258" s="194"/>
      <c r="O258" s="194"/>
      <c r="P258" s="194"/>
      <c r="Q258" s="194"/>
      <c r="R258" s="194"/>
      <c r="S258" s="194"/>
      <c r="T258" s="19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0" t="s">
        <v>140</v>
      </c>
      <c r="AU258" s="190" t="s">
        <v>87</v>
      </c>
      <c r="AV258" s="13" t="s">
        <v>85</v>
      </c>
      <c r="AW258" s="13" t="s">
        <v>31</v>
      </c>
      <c r="AX258" s="13" t="s">
        <v>77</v>
      </c>
      <c r="AY258" s="190" t="s">
        <v>128</v>
      </c>
    </row>
    <row r="259" s="14" customFormat="1">
      <c r="A259" s="14"/>
      <c r="B259" s="196"/>
      <c r="C259" s="14"/>
      <c r="D259" s="184" t="s">
        <v>140</v>
      </c>
      <c r="E259" s="197" t="s">
        <v>1</v>
      </c>
      <c r="F259" s="198" t="s">
        <v>539</v>
      </c>
      <c r="G259" s="14"/>
      <c r="H259" s="199">
        <v>29.204999999999998</v>
      </c>
      <c r="I259" s="200"/>
      <c r="J259" s="14"/>
      <c r="K259" s="14"/>
      <c r="L259" s="196"/>
      <c r="M259" s="201"/>
      <c r="N259" s="202"/>
      <c r="O259" s="202"/>
      <c r="P259" s="202"/>
      <c r="Q259" s="202"/>
      <c r="R259" s="202"/>
      <c r="S259" s="202"/>
      <c r="T259" s="20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7" t="s">
        <v>140</v>
      </c>
      <c r="AU259" s="197" t="s">
        <v>87</v>
      </c>
      <c r="AV259" s="14" t="s">
        <v>87</v>
      </c>
      <c r="AW259" s="14" t="s">
        <v>31</v>
      </c>
      <c r="AX259" s="14" t="s">
        <v>77</v>
      </c>
      <c r="AY259" s="197" t="s">
        <v>128</v>
      </c>
    </row>
    <row r="260" s="15" customFormat="1">
      <c r="A260" s="15"/>
      <c r="B260" s="204"/>
      <c r="C260" s="15"/>
      <c r="D260" s="184" t="s">
        <v>140</v>
      </c>
      <c r="E260" s="205" t="s">
        <v>1</v>
      </c>
      <c r="F260" s="206" t="s">
        <v>150</v>
      </c>
      <c r="G260" s="15"/>
      <c r="H260" s="207">
        <v>93.239999999999995</v>
      </c>
      <c r="I260" s="208"/>
      <c r="J260" s="15"/>
      <c r="K260" s="15"/>
      <c r="L260" s="204"/>
      <c r="M260" s="209"/>
      <c r="N260" s="210"/>
      <c r="O260" s="210"/>
      <c r="P260" s="210"/>
      <c r="Q260" s="210"/>
      <c r="R260" s="210"/>
      <c r="S260" s="210"/>
      <c r="T260" s="211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05" t="s">
        <v>140</v>
      </c>
      <c r="AU260" s="205" t="s">
        <v>87</v>
      </c>
      <c r="AV260" s="15" t="s">
        <v>138</v>
      </c>
      <c r="AW260" s="15" t="s">
        <v>31</v>
      </c>
      <c r="AX260" s="15" t="s">
        <v>85</v>
      </c>
      <c r="AY260" s="205" t="s">
        <v>128</v>
      </c>
    </row>
    <row r="261" s="2" customFormat="1" ht="44.25" customHeight="1">
      <c r="A261" s="37"/>
      <c r="B261" s="170"/>
      <c r="C261" s="171" t="s">
        <v>358</v>
      </c>
      <c r="D261" s="171" t="s">
        <v>133</v>
      </c>
      <c r="E261" s="172" t="s">
        <v>343</v>
      </c>
      <c r="F261" s="173" t="s">
        <v>212</v>
      </c>
      <c r="G261" s="174" t="s">
        <v>211</v>
      </c>
      <c r="H261" s="175">
        <v>106.393</v>
      </c>
      <c r="I261" s="176"/>
      <c r="J261" s="177">
        <f>ROUND(I261*H261,2)</f>
        <v>0</v>
      </c>
      <c r="K261" s="173" t="s">
        <v>137</v>
      </c>
      <c r="L261" s="38"/>
      <c r="M261" s="178" t="s">
        <v>1</v>
      </c>
      <c r="N261" s="179" t="s">
        <v>42</v>
      </c>
      <c r="O261" s="76"/>
      <c r="P261" s="180">
        <f>O261*H261</f>
        <v>0</v>
      </c>
      <c r="Q261" s="180">
        <v>0</v>
      </c>
      <c r="R261" s="180">
        <f>Q261*H261</f>
        <v>0</v>
      </c>
      <c r="S261" s="180">
        <v>0</v>
      </c>
      <c r="T261" s="18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2" t="s">
        <v>138</v>
      </c>
      <c r="AT261" s="182" t="s">
        <v>133</v>
      </c>
      <c r="AU261" s="182" t="s">
        <v>87</v>
      </c>
      <c r="AY261" s="18" t="s">
        <v>128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8" t="s">
        <v>85</v>
      </c>
      <c r="BK261" s="183">
        <f>ROUND(I261*H261,2)</f>
        <v>0</v>
      </c>
      <c r="BL261" s="18" t="s">
        <v>138</v>
      </c>
      <c r="BM261" s="182" t="s">
        <v>361</v>
      </c>
    </row>
    <row r="262" s="2" customFormat="1">
      <c r="A262" s="37"/>
      <c r="B262" s="38"/>
      <c r="C262" s="37"/>
      <c r="D262" s="184" t="s">
        <v>139</v>
      </c>
      <c r="E262" s="37"/>
      <c r="F262" s="185" t="s">
        <v>212</v>
      </c>
      <c r="G262" s="37"/>
      <c r="H262" s="37"/>
      <c r="I262" s="186"/>
      <c r="J262" s="37"/>
      <c r="K262" s="37"/>
      <c r="L262" s="38"/>
      <c r="M262" s="187"/>
      <c r="N262" s="188"/>
      <c r="O262" s="76"/>
      <c r="P262" s="76"/>
      <c r="Q262" s="76"/>
      <c r="R262" s="76"/>
      <c r="S262" s="76"/>
      <c r="T262" s="7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8" t="s">
        <v>139</v>
      </c>
      <c r="AU262" s="18" t="s">
        <v>87</v>
      </c>
    </row>
    <row r="263" s="13" customFormat="1">
      <c r="A263" s="13"/>
      <c r="B263" s="189"/>
      <c r="C263" s="13"/>
      <c r="D263" s="184" t="s">
        <v>140</v>
      </c>
      <c r="E263" s="190" t="s">
        <v>1</v>
      </c>
      <c r="F263" s="191" t="s">
        <v>304</v>
      </c>
      <c r="G263" s="13"/>
      <c r="H263" s="190" t="s">
        <v>1</v>
      </c>
      <c r="I263" s="192"/>
      <c r="J263" s="13"/>
      <c r="K263" s="13"/>
      <c r="L263" s="189"/>
      <c r="M263" s="193"/>
      <c r="N263" s="194"/>
      <c r="O263" s="194"/>
      <c r="P263" s="194"/>
      <c r="Q263" s="194"/>
      <c r="R263" s="194"/>
      <c r="S263" s="194"/>
      <c r="T263" s="19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0" t="s">
        <v>140</v>
      </c>
      <c r="AU263" s="190" t="s">
        <v>87</v>
      </c>
      <c r="AV263" s="13" t="s">
        <v>85</v>
      </c>
      <c r="AW263" s="13" t="s">
        <v>31</v>
      </c>
      <c r="AX263" s="13" t="s">
        <v>77</v>
      </c>
      <c r="AY263" s="190" t="s">
        <v>128</v>
      </c>
    </row>
    <row r="264" s="13" customFormat="1">
      <c r="A264" s="13"/>
      <c r="B264" s="189"/>
      <c r="C264" s="13"/>
      <c r="D264" s="184" t="s">
        <v>140</v>
      </c>
      <c r="E264" s="190" t="s">
        <v>1</v>
      </c>
      <c r="F264" s="191" t="s">
        <v>305</v>
      </c>
      <c r="G264" s="13"/>
      <c r="H264" s="190" t="s">
        <v>1</v>
      </c>
      <c r="I264" s="192"/>
      <c r="J264" s="13"/>
      <c r="K264" s="13"/>
      <c r="L264" s="189"/>
      <c r="M264" s="193"/>
      <c r="N264" s="194"/>
      <c r="O264" s="194"/>
      <c r="P264" s="194"/>
      <c r="Q264" s="194"/>
      <c r="R264" s="194"/>
      <c r="S264" s="194"/>
      <c r="T264" s="19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0" t="s">
        <v>140</v>
      </c>
      <c r="AU264" s="190" t="s">
        <v>87</v>
      </c>
      <c r="AV264" s="13" t="s">
        <v>85</v>
      </c>
      <c r="AW264" s="13" t="s">
        <v>31</v>
      </c>
      <c r="AX264" s="13" t="s">
        <v>77</v>
      </c>
      <c r="AY264" s="190" t="s">
        <v>128</v>
      </c>
    </row>
    <row r="265" s="13" customFormat="1">
      <c r="A265" s="13"/>
      <c r="B265" s="189"/>
      <c r="C265" s="13"/>
      <c r="D265" s="184" t="s">
        <v>140</v>
      </c>
      <c r="E265" s="190" t="s">
        <v>1</v>
      </c>
      <c r="F265" s="191" t="s">
        <v>345</v>
      </c>
      <c r="G265" s="13"/>
      <c r="H265" s="190" t="s">
        <v>1</v>
      </c>
      <c r="I265" s="192"/>
      <c r="J265" s="13"/>
      <c r="K265" s="13"/>
      <c r="L265" s="189"/>
      <c r="M265" s="193"/>
      <c r="N265" s="194"/>
      <c r="O265" s="194"/>
      <c r="P265" s="194"/>
      <c r="Q265" s="194"/>
      <c r="R265" s="194"/>
      <c r="S265" s="194"/>
      <c r="T265" s="19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0" t="s">
        <v>140</v>
      </c>
      <c r="AU265" s="190" t="s">
        <v>87</v>
      </c>
      <c r="AV265" s="13" t="s">
        <v>85</v>
      </c>
      <c r="AW265" s="13" t="s">
        <v>31</v>
      </c>
      <c r="AX265" s="13" t="s">
        <v>77</v>
      </c>
      <c r="AY265" s="190" t="s">
        <v>128</v>
      </c>
    </row>
    <row r="266" s="14" customFormat="1">
      <c r="A266" s="14"/>
      <c r="B266" s="196"/>
      <c r="C266" s="14"/>
      <c r="D266" s="184" t="s">
        <v>140</v>
      </c>
      <c r="E266" s="197" t="s">
        <v>1</v>
      </c>
      <c r="F266" s="198" t="s">
        <v>540</v>
      </c>
      <c r="G266" s="14"/>
      <c r="H266" s="199">
        <v>106.393</v>
      </c>
      <c r="I266" s="200"/>
      <c r="J266" s="14"/>
      <c r="K266" s="14"/>
      <c r="L266" s="196"/>
      <c r="M266" s="201"/>
      <c r="N266" s="202"/>
      <c r="O266" s="202"/>
      <c r="P266" s="202"/>
      <c r="Q266" s="202"/>
      <c r="R266" s="202"/>
      <c r="S266" s="202"/>
      <c r="T266" s="20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7" t="s">
        <v>140</v>
      </c>
      <c r="AU266" s="197" t="s">
        <v>87</v>
      </c>
      <c r="AV266" s="14" t="s">
        <v>87</v>
      </c>
      <c r="AW266" s="14" t="s">
        <v>31</v>
      </c>
      <c r="AX266" s="14" t="s">
        <v>77</v>
      </c>
      <c r="AY266" s="197" t="s">
        <v>128</v>
      </c>
    </row>
    <row r="267" s="15" customFormat="1">
      <c r="A267" s="15"/>
      <c r="B267" s="204"/>
      <c r="C267" s="15"/>
      <c r="D267" s="184" t="s">
        <v>140</v>
      </c>
      <c r="E267" s="205" t="s">
        <v>1</v>
      </c>
      <c r="F267" s="206" t="s">
        <v>150</v>
      </c>
      <c r="G267" s="15"/>
      <c r="H267" s="207">
        <v>106.393</v>
      </c>
      <c r="I267" s="208"/>
      <c r="J267" s="15"/>
      <c r="K267" s="15"/>
      <c r="L267" s="204"/>
      <c r="M267" s="209"/>
      <c r="N267" s="210"/>
      <c r="O267" s="210"/>
      <c r="P267" s="210"/>
      <c r="Q267" s="210"/>
      <c r="R267" s="210"/>
      <c r="S267" s="210"/>
      <c r="T267" s="21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05" t="s">
        <v>140</v>
      </c>
      <c r="AU267" s="205" t="s">
        <v>87</v>
      </c>
      <c r="AV267" s="15" t="s">
        <v>138</v>
      </c>
      <c r="AW267" s="15" t="s">
        <v>31</v>
      </c>
      <c r="AX267" s="15" t="s">
        <v>85</v>
      </c>
      <c r="AY267" s="205" t="s">
        <v>128</v>
      </c>
    </row>
    <row r="268" s="12" customFormat="1" ht="22.8" customHeight="1">
      <c r="A268" s="12"/>
      <c r="B268" s="157"/>
      <c r="C268" s="12"/>
      <c r="D268" s="158" t="s">
        <v>76</v>
      </c>
      <c r="E268" s="168" t="s">
        <v>87</v>
      </c>
      <c r="F268" s="168" t="s">
        <v>353</v>
      </c>
      <c r="G268" s="12"/>
      <c r="H268" s="12"/>
      <c r="I268" s="160"/>
      <c r="J268" s="169">
        <f>BK268</f>
        <v>0</v>
      </c>
      <c r="K268" s="12"/>
      <c r="L268" s="157"/>
      <c r="M268" s="162"/>
      <c r="N268" s="163"/>
      <c r="O268" s="163"/>
      <c r="P268" s="164">
        <f>SUM(P269:P280)</f>
        <v>0</v>
      </c>
      <c r="Q268" s="163"/>
      <c r="R268" s="164">
        <f>SUM(R269:R280)</f>
        <v>0</v>
      </c>
      <c r="S268" s="163"/>
      <c r="T268" s="165">
        <f>SUM(T269:T280)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58" t="s">
        <v>85</v>
      </c>
      <c r="AT268" s="166" t="s">
        <v>76</v>
      </c>
      <c r="AU268" s="166" t="s">
        <v>85</v>
      </c>
      <c r="AY268" s="158" t="s">
        <v>128</v>
      </c>
      <c r="BK268" s="167">
        <f>SUM(BK269:BK280)</f>
        <v>0</v>
      </c>
    </row>
    <row r="269" s="2" customFormat="1" ht="37.8" customHeight="1">
      <c r="A269" s="37"/>
      <c r="B269" s="170"/>
      <c r="C269" s="171" t="s">
        <v>309</v>
      </c>
      <c r="D269" s="171" t="s">
        <v>133</v>
      </c>
      <c r="E269" s="172" t="s">
        <v>354</v>
      </c>
      <c r="F269" s="173" t="s">
        <v>355</v>
      </c>
      <c r="G269" s="174" t="s">
        <v>271</v>
      </c>
      <c r="H269" s="175">
        <v>22.875</v>
      </c>
      <c r="I269" s="176"/>
      <c r="J269" s="177">
        <f>ROUND(I269*H269,2)</f>
        <v>0</v>
      </c>
      <c r="K269" s="173" t="s">
        <v>137</v>
      </c>
      <c r="L269" s="38"/>
      <c r="M269" s="178" t="s">
        <v>1</v>
      </c>
      <c r="N269" s="179" t="s">
        <v>42</v>
      </c>
      <c r="O269" s="76"/>
      <c r="P269" s="180">
        <f>O269*H269</f>
        <v>0</v>
      </c>
      <c r="Q269" s="180">
        <v>0</v>
      </c>
      <c r="R269" s="180">
        <f>Q269*H269</f>
        <v>0</v>
      </c>
      <c r="S269" s="180">
        <v>0</v>
      </c>
      <c r="T269" s="18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2" t="s">
        <v>138</v>
      </c>
      <c r="AT269" s="182" t="s">
        <v>133</v>
      </c>
      <c r="AU269" s="182" t="s">
        <v>87</v>
      </c>
      <c r="AY269" s="18" t="s">
        <v>128</v>
      </c>
      <c r="BE269" s="183">
        <f>IF(N269="základní",J269,0)</f>
        <v>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18" t="s">
        <v>85</v>
      </c>
      <c r="BK269" s="183">
        <f>ROUND(I269*H269,2)</f>
        <v>0</v>
      </c>
      <c r="BL269" s="18" t="s">
        <v>138</v>
      </c>
      <c r="BM269" s="182" t="s">
        <v>364</v>
      </c>
    </row>
    <row r="270" s="2" customFormat="1">
      <c r="A270" s="37"/>
      <c r="B270" s="38"/>
      <c r="C270" s="37"/>
      <c r="D270" s="184" t="s">
        <v>139</v>
      </c>
      <c r="E270" s="37"/>
      <c r="F270" s="185" t="s">
        <v>355</v>
      </c>
      <c r="G270" s="37"/>
      <c r="H270" s="37"/>
      <c r="I270" s="186"/>
      <c r="J270" s="37"/>
      <c r="K270" s="37"/>
      <c r="L270" s="38"/>
      <c r="M270" s="187"/>
      <c r="N270" s="188"/>
      <c r="O270" s="76"/>
      <c r="P270" s="76"/>
      <c r="Q270" s="76"/>
      <c r="R270" s="76"/>
      <c r="S270" s="76"/>
      <c r="T270" s="7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8" t="s">
        <v>139</v>
      </c>
      <c r="AU270" s="18" t="s">
        <v>87</v>
      </c>
    </row>
    <row r="271" s="14" customFormat="1">
      <c r="A271" s="14"/>
      <c r="B271" s="196"/>
      <c r="C271" s="14"/>
      <c r="D271" s="184" t="s">
        <v>140</v>
      </c>
      <c r="E271" s="197" t="s">
        <v>1</v>
      </c>
      <c r="F271" s="198" t="s">
        <v>541</v>
      </c>
      <c r="G271" s="14"/>
      <c r="H271" s="199">
        <v>22.875</v>
      </c>
      <c r="I271" s="200"/>
      <c r="J271" s="14"/>
      <c r="K271" s="14"/>
      <c r="L271" s="196"/>
      <c r="M271" s="201"/>
      <c r="N271" s="202"/>
      <c r="O271" s="202"/>
      <c r="P271" s="202"/>
      <c r="Q271" s="202"/>
      <c r="R271" s="202"/>
      <c r="S271" s="202"/>
      <c r="T271" s="20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7" t="s">
        <v>140</v>
      </c>
      <c r="AU271" s="197" t="s">
        <v>87</v>
      </c>
      <c r="AV271" s="14" t="s">
        <v>87</v>
      </c>
      <c r="AW271" s="14" t="s">
        <v>31</v>
      </c>
      <c r="AX271" s="14" t="s">
        <v>77</v>
      </c>
      <c r="AY271" s="197" t="s">
        <v>128</v>
      </c>
    </row>
    <row r="272" s="15" customFormat="1">
      <c r="A272" s="15"/>
      <c r="B272" s="204"/>
      <c r="C272" s="15"/>
      <c r="D272" s="184" t="s">
        <v>140</v>
      </c>
      <c r="E272" s="205" t="s">
        <v>1</v>
      </c>
      <c r="F272" s="206" t="s">
        <v>150</v>
      </c>
      <c r="G272" s="15"/>
      <c r="H272" s="207">
        <v>22.875</v>
      </c>
      <c r="I272" s="208"/>
      <c r="J272" s="15"/>
      <c r="K272" s="15"/>
      <c r="L272" s="204"/>
      <c r="M272" s="209"/>
      <c r="N272" s="210"/>
      <c r="O272" s="210"/>
      <c r="P272" s="210"/>
      <c r="Q272" s="210"/>
      <c r="R272" s="210"/>
      <c r="S272" s="210"/>
      <c r="T272" s="211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05" t="s">
        <v>140</v>
      </c>
      <c r="AU272" s="205" t="s">
        <v>87</v>
      </c>
      <c r="AV272" s="15" t="s">
        <v>138</v>
      </c>
      <c r="AW272" s="15" t="s">
        <v>31</v>
      </c>
      <c r="AX272" s="15" t="s">
        <v>85</v>
      </c>
      <c r="AY272" s="205" t="s">
        <v>128</v>
      </c>
    </row>
    <row r="273" s="2" customFormat="1" ht="24.15" customHeight="1">
      <c r="A273" s="37"/>
      <c r="B273" s="170"/>
      <c r="C273" s="212" t="s">
        <v>369</v>
      </c>
      <c r="D273" s="212" t="s">
        <v>151</v>
      </c>
      <c r="E273" s="213" t="s">
        <v>359</v>
      </c>
      <c r="F273" s="214" t="s">
        <v>360</v>
      </c>
      <c r="G273" s="215" t="s">
        <v>271</v>
      </c>
      <c r="H273" s="216">
        <v>22.875</v>
      </c>
      <c r="I273" s="217"/>
      <c r="J273" s="218">
        <f>ROUND(I273*H273,2)</f>
        <v>0</v>
      </c>
      <c r="K273" s="214" t="s">
        <v>137</v>
      </c>
      <c r="L273" s="219"/>
      <c r="M273" s="220" t="s">
        <v>1</v>
      </c>
      <c r="N273" s="221" t="s">
        <v>42</v>
      </c>
      <c r="O273" s="76"/>
      <c r="P273" s="180">
        <f>O273*H273</f>
        <v>0</v>
      </c>
      <c r="Q273" s="180">
        <v>0</v>
      </c>
      <c r="R273" s="180">
        <f>Q273*H273</f>
        <v>0</v>
      </c>
      <c r="S273" s="180">
        <v>0</v>
      </c>
      <c r="T273" s="181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2" t="s">
        <v>153</v>
      </c>
      <c r="AT273" s="182" t="s">
        <v>151</v>
      </c>
      <c r="AU273" s="182" t="s">
        <v>87</v>
      </c>
      <c r="AY273" s="18" t="s">
        <v>128</v>
      </c>
      <c r="BE273" s="183">
        <f>IF(N273="základní",J273,0)</f>
        <v>0</v>
      </c>
      <c r="BF273" s="183">
        <f>IF(N273="snížená",J273,0)</f>
        <v>0</v>
      </c>
      <c r="BG273" s="183">
        <f>IF(N273="zákl. přenesená",J273,0)</f>
        <v>0</v>
      </c>
      <c r="BH273" s="183">
        <f>IF(N273="sníž. přenesená",J273,0)</f>
        <v>0</v>
      </c>
      <c r="BI273" s="183">
        <f>IF(N273="nulová",J273,0)</f>
        <v>0</v>
      </c>
      <c r="BJ273" s="18" t="s">
        <v>85</v>
      </c>
      <c r="BK273" s="183">
        <f>ROUND(I273*H273,2)</f>
        <v>0</v>
      </c>
      <c r="BL273" s="18" t="s">
        <v>138</v>
      </c>
      <c r="BM273" s="182" t="s">
        <v>373</v>
      </c>
    </row>
    <row r="274" s="2" customFormat="1">
      <c r="A274" s="37"/>
      <c r="B274" s="38"/>
      <c r="C274" s="37"/>
      <c r="D274" s="184" t="s">
        <v>139</v>
      </c>
      <c r="E274" s="37"/>
      <c r="F274" s="185" t="s">
        <v>360</v>
      </c>
      <c r="G274" s="37"/>
      <c r="H274" s="37"/>
      <c r="I274" s="186"/>
      <c r="J274" s="37"/>
      <c r="K274" s="37"/>
      <c r="L274" s="38"/>
      <c r="M274" s="187"/>
      <c r="N274" s="188"/>
      <c r="O274" s="76"/>
      <c r="P274" s="76"/>
      <c r="Q274" s="76"/>
      <c r="R274" s="76"/>
      <c r="S274" s="76"/>
      <c r="T274" s="7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139</v>
      </c>
      <c r="AU274" s="18" t="s">
        <v>87</v>
      </c>
    </row>
    <row r="275" s="14" customFormat="1">
      <c r="A275" s="14"/>
      <c r="B275" s="196"/>
      <c r="C275" s="14"/>
      <c r="D275" s="184" t="s">
        <v>140</v>
      </c>
      <c r="E275" s="197" t="s">
        <v>1</v>
      </c>
      <c r="F275" s="198" t="s">
        <v>541</v>
      </c>
      <c r="G275" s="14"/>
      <c r="H275" s="199">
        <v>22.875</v>
      </c>
      <c r="I275" s="200"/>
      <c r="J275" s="14"/>
      <c r="K275" s="14"/>
      <c r="L275" s="196"/>
      <c r="M275" s="201"/>
      <c r="N275" s="202"/>
      <c r="O275" s="202"/>
      <c r="P275" s="202"/>
      <c r="Q275" s="202"/>
      <c r="R275" s="202"/>
      <c r="S275" s="202"/>
      <c r="T275" s="20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7" t="s">
        <v>140</v>
      </c>
      <c r="AU275" s="197" t="s">
        <v>87</v>
      </c>
      <c r="AV275" s="14" t="s">
        <v>87</v>
      </c>
      <c r="AW275" s="14" t="s">
        <v>31</v>
      </c>
      <c r="AX275" s="14" t="s">
        <v>77</v>
      </c>
      <c r="AY275" s="197" t="s">
        <v>128</v>
      </c>
    </row>
    <row r="276" s="15" customFormat="1">
      <c r="A276" s="15"/>
      <c r="B276" s="204"/>
      <c r="C276" s="15"/>
      <c r="D276" s="184" t="s">
        <v>140</v>
      </c>
      <c r="E276" s="205" t="s">
        <v>1</v>
      </c>
      <c r="F276" s="206" t="s">
        <v>150</v>
      </c>
      <c r="G276" s="15"/>
      <c r="H276" s="207">
        <v>22.875</v>
      </c>
      <c r="I276" s="208"/>
      <c r="J276" s="15"/>
      <c r="K276" s="15"/>
      <c r="L276" s="204"/>
      <c r="M276" s="209"/>
      <c r="N276" s="210"/>
      <c r="O276" s="210"/>
      <c r="P276" s="210"/>
      <c r="Q276" s="210"/>
      <c r="R276" s="210"/>
      <c r="S276" s="210"/>
      <c r="T276" s="21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05" t="s">
        <v>140</v>
      </c>
      <c r="AU276" s="205" t="s">
        <v>87</v>
      </c>
      <c r="AV276" s="15" t="s">
        <v>138</v>
      </c>
      <c r="AW276" s="15" t="s">
        <v>31</v>
      </c>
      <c r="AX276" s="15" t="s">
        <v>85</v>
      </c>
      <c r="AY276" s="205" t="s">
        <v>128</v>
      </c>
    </row>
    <row r="277" s="2" customFormat="1" ht="55.5" customHeight="1">
      <c r="A277" s="37"/>
      <c r="B277" s="170"/>
      <c r="C277" s="171" t="s">
        <v>313</v>
      </c>
      <c r="D277" s="171" t="s">
        <v>133</v>
      </c>
      <c r="E277" s="172" t="s">
        <v>362</v>
      </c>
      <c r="F277" s="173" t="s">
        <v>363</v>
      </c>
      <c r="G277" s="174" t="s">
        <v>187</v>
      </c>
      <c r="H277" s="175">
        <v>45.75</v>
      </c>
      <c r="I277" s="176"/>
      <c r="J277" s="177">
        <f>ROUND(I277*H277,2)</f>
        <v>0</v>
      </c>
      <c r="K277" s="173" t="s">
        <v>137</v>
      </c>
      <c r="L277" s="38"/>
      <c r="M277" s="178" t="s">
        <v>1</v>
      </c>
      <c r="N277" s="179" t="s">
        <v>42</v>
      </c>
      <c r="O277" s="76"/>
      <c r="P277" s="180">
        <f>O277*H277</f>
        <v>0</v>
      </c>
      <c r="Q277" s="180">
        <v>0</v>
      </c>
      <c r="R277" s="180">
        <f>Q277*H277</f>
        <v>0</v>
      </c>
      <c r="S277" s="180">
        <v>0</v>
      </c>
      <c r="T277" s="181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2" t="s">
        <v>138</v>
      </c>
      <c r="AT277" s="182" t="s">
        <v>133</v>
      </c>
      <c r="AU277" s="182" t="s">
        <v>87</v>
      </c>
      <c r="AY277" s="18" t="s">
        <v>128</v>
      </c>
      <c r="BE277" s="183">
        <f>IF(N277="základní",J277,0)</f>
        <v>0</v>
      </c>
      <c r="BF277" s="183">
        <f>IF(N277="snížená",J277,0)</f>
        <v>0</v>
      </c>
      <c r="BG277" s="183">
        <f>IF(N277="zákl. přenesená",J277,0)</f>
        <v>0</v>
      </c>
      <c r="BH277" s="183">
        <f>IF(N277="sníž. přenesená",J277,0)</f>
        <v>0</v>
      </c>
      <c r="BI277" s="183">
        <f>IF(N277="nulová",J277,0)</f>
        <v>0</v>
      </c>
      <c r="BJ277" s="18" t="s">
        <v>85</v>
      </c>
      <c r="BK277" s="183">
        <f>ROUND(I277*H277,2)</f>
        <v>0</v>
      </c>
      <c r="BL277" s="18" t="s">
        <v>138</v>
      </c>
      <c r="BM277" s="182" t="s">
        <v>377</v>
      </c>
    </row>
    <row r="278" s="2" customFormat="1">
      <c r="A278" s="37"/>
      <c r="B278" s="38"/>
      <c r="C278" s="37"/>
      <c r="D278" s="184" t="s">
        <v>139</v>
      </c>
      <c r="E278" s="37"/>
      <c r="F278" s="185" t="s">
        <v>363</v>
      </c>
      <c r="G278" s="37"/>
      <c r="H278" s="37"/>
      <c r="I278" s="186"/>
      <c r="J278" s="37"/>
      <c r="K278" s="37"/>
      <c r="L278" s="38"/>
      <c r="M278" s="187"/>
      <c r="N278" s="188"/>
      <c r="O278" s="76"/>
      <c r="P278" s="76"/>
      <c r="Q278" s="76"/>
      <c r="R278" s="76"/>
      <c r="S278" s="76"/>
      <c r="T278" s="7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8" t="s">
        <v>139</v>
      </c>
      <c r="AU278" s="18" t="s">
        <v>87</v>
      </c>
    </row>
    <row r="279" s="14" customFormat="1">
      <c r="A279" s="14"/>
      <c r="B279" s="196"/>
      <c r="C279" s="14"/>
      <c r="D279" s="184" t="s">
        <v>140</v>
      </c>
      <c r="E279" s="197" t="s">
        <v>1</v>
      </c>
      <c r="F279" s="198" t="s">
        <v>542</v>
      </c>
      <c r="G279" s="14"/>
      <c r="H279" s="199">
        <v>45.75</v>
      </c>
      <c r="I279" s="200"/>
      <c r="J279" s="14"/>
      <c r="K279" s="14"/>
      <c r="L279" s="196"/>
      <c r="M279" s="201"/>
      <c r="N279" s="202"/>
      <c r="O279" s="202"/>
      <c r="P279" s="202"/>
      <c r="Q279" s="202"/>
      <c r="R279" s="202"/>
      <c r="S279" s="202"/>
      <c r="T279" s="20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7" t="s">
        <v>140</v>
      </c>
      <c r="AU279" s="197" t="s">
        <v>87</v>
      </c>
      <c r="AV279" s="14" t="s">
        <v>87</v>
      </c>
      <c r="AW279" s="14" t="s">
        <v>31</v>
      </c>
      <c r="AX279" s="14" t="s">
        <v>77</v>
      </c>
      <c r="AY279" s="197" t="s">
        <v>128</v>
      </c>
    </row>
    <row r="280" s="15" customFormat="1">
      <c r="A280" s="15"/>
      <c r="B280" s="204"/>
      <c r="C280" s="15"/>
      <c r="D280" s="184" t="s">
        <v>140</v>
      </c>
      <c r="E280" s="205" t="s">
        <v>1</v>
      </c>
      <c r="F280" s="206" t="s">
        <v>150</v>
      </c>
      <c r="G280" s="15"/>
      <c r="H280" s="207">
        <v>45.75</v>
      </c>
      <c r="I280" s="208"/>
      <c r="J280" s="15"/>
      <c r="K280" s="15"/>
      <c r="L280" s="204"/>
      <c r="M280" s="209"/>
      <c r="N280" s="210"/>
      <c r="O280" s="210"/>
      <c r="P280" s="210"/>
      <c r="Q280" s="210"/>
      <c r="R280" s="210"/>
      <c r="S280" s="210"/>
      <c r="T280" s="211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05" t="s">
        <v>140</v>
      </c>
      <c r="AU280" s="205" t="s">
        <v>87</v>
      </c>
      <c r="AV280" s="15" t="s">
        <v>138</v>
      </c>
      <c r="AW280" s="15" t="s">
        <v>31</v>
      </c>
      <c r="AX280" s="15" t="s">
        <v>85</v>
      </c>
      <c r="AY280" s="205" t="s">
        <v>128</v>
      </c>
    </row>
    <row r="281" s="12" customFormat="1" ht="22.8" customHeight="1">
      <c r="A281" s="12"/>
      <c r="B281" s="157"/>
      <c r="C281" s="12"/>
      <c r="D281" s="158" t="s">
        <v>76</v>
      </c>
      <c r="E281" s="168" t="s">
        <v>158</v>
      </c>
      <c r="F281" s="168" t="s">
        <v>366</v>
      </c>
      <c r="G281" s="12"/>
      <c r="H281" s="12"/>
      <c r="I281" s="160"/>
      <c r="J281" s="169">
        <f>BK281</f>
        <v>0</v>
      </c>
      <c r="K281" s="12"/>
      <c r="L281" s="157"/>
      <c r="M281" s="162"/>
      <c r="N281" s="163"/>
      <c r="O281" s="163"/>
      <c r="P281" s="164">
        <v>0</v>
      </c>
      <c r="Q281" s="163"/>
      <c r="R281" s="164">
        <v>0</v>
      </c>
      <c r="S281" s="163"/>
      <c r="T281" s="165"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58" t="s">
        <v>85</v>
      </c>
      <c r="AT281" s="166" t="s">
        <v>76</v>
      </c>
      <c r="AU281" s="166" t="s">
        <v>85</v>
      </c>
      <c r="AY281" s="158" t="s">
        <v>128</v>
      </c>
      <c r="BK281" s="167">
        <v>0</v>
      </c>
    </row>
    <row r="282" s="12" customFormat="1" ht="22.8" customHeight="1">
      <c r="A282" s="12"/>
      <c r="B282" s="157"/>
      <c r="C282" s="12"/>
      <c r="D282" s="158" t="s">
        <v>76</v>
      </c>
      <c r="E282" s="168" t="s">
        <v>389</v>
      </c>
      <c r="F282" s="168" t="s">
        <v>543</v>
      </c>
      <c r="G282" s="12"/>
      <c r="H282" s="12"/>
      <c r="I282" s="160"/>
      <c r="J282" s="169">
        <f>BK282</f>
        <v>0</v>
      </c>
      <c r="K282" s="12"/>
      <c r="L282" s="157"/>
      <c r="M282" s="162"/>
      <c r="N282" s="163"/>
      <c r="O282" s="163"/>
      <c r="P282" s="164">
        <f>SUM(P283:P294)</f>
        <v>0</v>
      </c>
      <c r="Q282" s="163"/>
      <c r="R282" s="164">
        <f>SUM(R283:R294)</f>
        <v>0</v>
      </c>
      <c r="S282" s="163"/>
      <c r="T282" s="165">
        <f>SUM(T283:T294)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58" t="s">
        <v>85</v>
      </c>
      <c r="AT282" s="166" t="s">
        <v>76</v>
      </c>
      <c r="AU282" s="166" t="s">
        <v>85</v>
      </c>
      <c r="AY282" s="158" t="s">
        <v>128</v>
      </c>
      <c r="BK282" s="167">
        <f>SUM(BK283:BK294)</f>
        <v>0</v>
      </c>
    </row>
    <row r="283" s="2" customFormat="1" ht="33" customHeight="1">
      <c r="A283" s="37"/>
      <c r="B283" s="170"/>
      <c r="C283" s="171" t="s">
        <v>381</v>
      </c>
      <c r="D283" s="171" t="s">
        <v>133</v>
      </c>
      <c r="E283" s="172" t="s">
        <v>375</v>
      </c>
      <c r="F283" s="173" t="s">
        <v>376</v>
      </c>
      <c r="G283" s="174" t="s">
        <v>271</v>
      </c>
      <c r="H283" s="175">
        <v>21.780000000000001</v>
      </c>
      <c r="I283" s="176"/>
      <c r="J283" s="177">
        <f>ROUND(I283*H283,2)</f>
        <v>0</v>
      </c>
      <c r="K283" s="173" t="s">
        <v>137</v>
      </c>
      <c r="L283" s="38"/>
      <c r="M283" s="178" t="s">
        <v>1</v>
      </c>
      <c r="N283" s="179" t="s">
        <v>42</v>
      </c>
      <c r="O283" s="76"/>
      <c r="P283" s="180">
        <f>O283*H283</f>
        <v>0</v>
      </c>
      <c r="Q283" s="180">
        <v>0</v>
      </c>
      <c r="R283" s="180">
        <f>Q283*H283</f>
        <v>0</v>
      </c>
      <c r="S283" s="180">
        <v>0</v>
      </c>
      <c r="T283" s="18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2" t="s">
        <v>138</v>
      </c>
      <c r="AT283" s="182" t="s">
        <v>133</v>
      </c>
      <c r="AU283" s="182" t="s">
        <v>87</v>
      </c>
      <c r="AY283" s="18" t="s">
        <v>128</v>
      </c>
      <c r="BE283" s="183">
        <f>IF(N283="základní",J283,0)</f>
        <v>0</v>
      </c>
      <c r="BF283" s="183">
        <f>IF(N283="snížená",J283,0)</f>
        <v>0</v>
      </c>
      <c r="BG283" s="183">
        <f>IF(N283="zákl. přenesená",J283,0)</f>
        <v>0</v>
      </c>
      <c r="BH283" s="183">
        <f>IF(N283="sníž. přenesená",J283,0)</f>
        <v>0</v>
      </c>
      <c r="BI283" s="183">
        <f>IF(N283="nulová",J283,0)</f>
        <v>0</v>
      </c>
      <c r="BJ283" s="18" t="s">
        <v>85</v>
      </c>
      <c r="BK283" s="183">
        <f>ROUND(I283*H283,2)</f>
        <v>0</v>
      </c>
      <c r="BL283" s="18" t="s">
        <v>138</v>
      </c>
      <c r="BM283" s="182" t="s">
        <v>384</v>
      </c>
    </row>
    <row r="284" s="2" customFormat="1">
      <c r="A284" s="37"/>
      <c r="B284" s="38"/>
      <c r="C284" s="37"/>
      <c r="D284" s="184" t="s">
        <v>139</v>
      </c>
      <c r="E284" s="37"/>
      <c r="F284" s="185" t="s">
        <v>376</v>
      </c>
      <c r="G284" s="37"/>
      <c r="H284" s="37"/>
      <c r="I284" s="186"/>
      <c r="J284" s="37"/>
      <c r="K284" s="37"/>
      <c r="L284" s="38"/>
      <c r="M284" s="187"/>
      <c r="N284" s="188"/>
      <c r="O284" s="76"/>
      <c r="P284" s="76"/>
      <c r="Q284" s="76"/>
      <c r="R284" s="76"/>
      <c r="S284" s="76"/>
      <c r="T284" s="7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8" t="s">
        <v>139</v>
      </c>
      <c r="AU284" s="18" t="s">
        <v>87</v>
      </c>
    </row>
    <row r="285" s="13" customFormat="1">
      <c r="A285" s="13"/>
      <c r="B285" s="189"/>
      <c r="C285" s="13"/>
      <c r="D285" s="184" t="s">
        <v>140</v>
      </c>
      <c r="E285" s="190" t="s">
        <v>1</v>
      </c>
      <c r="F285" s="191" t="s">
        <v>319</v>
      </c>
      <c r="G285" s="13"/>
      <c r="H285" s="190" t="s">
        <v>1</v>
      </c>
      <c r="I285" s="192"/>
      <c r="J285" s="13"/>
      <c r="K285" s="13"/>
      <c r="L285" s="189"/>
      <c r="M285" s="193"/>
      <c r="N285" s="194"/>
      <c r="O285" s="194"/>
      <c r="P285" s="194"/>
      <c r="Q285" s="194"/>
      <c r="R285" s="194"/>
      <c r="S285" s="194"/>
      <c r="T285" s="19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0" t="s">
        <v>140</v>
      </c>
      <c r="AU285" s="190" t="s">
        <v>87</v>
      </c>
      <c r="AV285" s="13" t="s">
        <v>85</v>
      </c>
      <c r="AW285" s="13" t="s">
        <v>31</v>
      </c>
      <c r="AX285" s="13" t="s">
        <v>77</v>
      </c>
      <c r="AY285" s="190" t="s">
        <v>128</v>
      </c>
    </row>
    <row r="286" s="14" customFormat="1">
      <c r="A286" s="14"/>
      <c r="B286" s="196"/>
      <c r="C286" s="14"/>
      <c r="D286" s="184" t="s">
        <v>140</v>
      </c>
      <c r="E286" s="197" t="s">
        <v>1</v>
      </c>
      <c r="F286" s="198" t="s">
        <v>544</v>
      </c>
      <c r="G286" s="14"/>
      <c r="H286" s="199">
        <v>21.780000000000001</v>
      </c>
      <c r="I286" s="200"/>
      <c r="J286" s="14"/>
      <c r="K286" s="14"/>
      <c r="L286" s="196"/>
      <c r="M286" s="201"/>
      <c r="N286" s="202"/>
      <c r="O286" s="202"/>
      <c r="P286" s="202"/>
      <c r="Q286" s="202"/>
      <c r="R286" s="202"/>
      <c r="S286" s="202"/>
      <c r="T286" s="20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7" t="s">
        <v>140</v>
      </c>
      <c r="AU286" s="197" t="s">
        <v>87</v>
      </c>
      <c r="AV286" s="14" t="s">
        <v>87</v>
      </c>
      <c r="AW286" s="14" t="s">
        <v>31</v>
      </c>
      <c r="AX286" s="14" t="s">
        <v>77</v>
      </c>
      <c r="AY286" s="197" t="s">
        <v>128</v>
      </c>
    </row>
    <row r="287" s="15" customFormat="1">
      <c r="A287" s="15"/>
      <c r="B287" s="204"/>
      <c r="C287" s="15"/>
      <c r="D287" s="184" t="s">
        <v>140</v>
      </c>
      <c r="E287" s="205" t="s">
        <v>1</v>
      </c>
      <c r="F287" s="206" t="s">
        <v>150</v>
      </c>
      <c r="G287" s="15"/>
      <c r="H287" s="207">
        <v>21.780000000000001</v>
      </c>
      <c r="I287" s="208"/>
      <c r="J287" s="15"/>
      <c r="K287" s="15"/>
      <c r="L287" s="204"/>
      <c r="M287" s="209"/>
      <c r="N287" s="210"/>
      <c r="O287" s="210"/>
      <c r="P287" s="210"/>
      <c r="Q287" s="210"/>
      <c r="R287" s="210"/>
      <c r="S287" s="210"/>
      <c r="T287" s="21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05" t="s">
        <v>140</v>
      </c>
      <c r="AU287" s="205" t="s">
        <v>87</v>
      </c>
      <c r="AV287" s="15" t="s">
        <v>138</v>
      </c>
      <c r="AW287" s="15" t="s">
        <v>31</v>
      </c>
      <c r="AX287" s="15" t="s">
        <v>85</v>
      </c>
      <c r="AY287" s="205" t="s">
        <v>128</v>
      </c>
    </row>
    <row r="288" s="2" customFormat="1" ht="33" customHeight="1">
      <c r="A288" s="37"/>
      <c r="B288" s="170"/>
      <c r="C288" s="171" t="s">
        <v>231</v>
      </c>
      <c r="D288" s="171" t="s">
        <v>133</v>
      </c>
      <c r="E288" s="172" t="s">
        <v>545</v>
      </c>
      <c r="F288" s="173" t="s">
        <v>546</v>
      </c>
      <c r="G288" s="174" t="s">
        <v>271</v>
      </c>
      <c r="H288" s="175">
        <v>254.852</v>
      </c>
      <c r="I288" s="176"/>
      <c r="J288" s="177">
        <f>ROUND(I288*H288,2)</f>
        <v>0</v>
      </c>
      <c r="K288" s="173" t="s">
        <v>137</v>
      </c>
      <c r="L288" s="38"/>
      <c r="M288" s="178" t="s">
        <v>1</v>
      </c>
      <c r="N288" s="179" t="s">
        <v>42</v>
      </c>
      <c r="O288" s="76"/>
      <c r="P288" s="180">
        <f>O288*H288</f>
        <v>0</v>
      </c>
      <c r="Q288" s="180">
        <v>0</v>
      </c>
      <c r="R288" s="180">
        <f>Q288*H288</f>
        <v>0</v>
      </c>
      <c r="S288" s="180">
        <v>0</v>
      </c>
      <c r="T288" s="18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2" t="s">
        <v>138</v>
      </c>
      <c r="AT288" s="182" t="s">
        <v>133</v>
      </c>
      <c r="AU288" s="182" t="s">
        <v>87</v>
      </c>
      <c r="AY288" s="18" t="s">
        <v>128</v>
      </c>
      <c r="BE288" s="183">
        <f>IF(N288="základní",J288,0)</f>
        <v>0</v>
      </c>
      <c r="BF288" s="183">
        <f>IF(N288="snížená",J288,0)</f>
        <v>0</v>
      </c>
      <c r="BG288" s="183">
        <f>IF(N288="zákl. přenesená",J288,0)</f>
        <v>0</v>
      </c>
      <c r="BH288" s="183">
        <f>IF(N288="sníž. přenesená",J288,0)</f>
        <v>0</v>
      </c>
      <c r="BI288" s="183">
        <f>IF(N288="nulová",J288,0)</f>
        <v>0</v>
      </c>
      <c r="BJ288" s="18" t="s">
        <v>85</v>
      </c>
      <c r="BK288" s="183">
        <f>ROUND(I288*H288,2)</f>
        <v>0</v>
      </c>
      <c r="BL288" s="18" t="s">
        <v>138</v>
      </c>
      <c r="BM288" s="182" t="s">
        <v>389</v>
      </c>
    </row>
    <row r="289" s="2" customFormat="1">
      <c r="A289" s="37"/>
      <c r="B289" s="38"/>
      <c r="C289" s="37"/>
      <c r="D289" s="184" t="s">
        <v>139</v>
      </c>
      <c r="E289" s="37"/>
      <c r="F289" s="185" t="s">
        <v>546</v>
      </c>
      <c r="G289" s="37"/>
      <c r="H289" s="37"/>
      <c r="I289" s="186"/>
      <c r="J289" s="37"/>
      <c r="K289" s="37"/>
      <c r="L289" s="38"/>
      <c r="M289" s="187"/>
      <c r="N289" s="188"/>
      <c r="O289" s="76"/>
      <c r="P289" s="76"/>
      <c r="Q289" s="76"/>
      <c r="R289" s="76"/>
      <c r="S289" s="76"/>
      <c r="T289" s="7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8" t="s">
        <v>139</v>
      </c>
      <c r="AU289" s="18" t="s">
        <v>87</v>
      </c>
    </row>
    <row r="290" s="13" customFormat="1">
      <c r="A290" s="13"/>
      <c r="B290" s="189"/>
      <c r="C290" s="13"/>
      <c r="D290" s="184" t="s">
        <v>140</v>
      </c>
      <c r="E290" s="190" t="s">
        <v>1</v>
      </c>
      <c r="F290" s="191" t="s">
        <v>378</v>
      </c>
      <c r="G290" s="13"/>
      <c r="H290" s="190" t="s">
        <v>1</v>
      </c>
      <c r="I290" s="192"/>
      <c r="J290" s="13"/>
      <c r="K290" s="13"/>
      <c r="L290" s="189"/>
      <c r="M290" s="193"/>
      <c r="N290" s="194"/>
      <c r="O290" s="194"/>
      <c r="P290" s="194"/>
      <c r="Q290" s="194"/>
      <c r="R290" s="194"/>
      <c r="S290" s="194"/>
      <c r="T290" s="19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0" t="s">
        <v>140</v>
      </c>
      <c r="AU290" s="190" t="s">
        <v>87</v>
      </c>
      <c r="AV290" s="13" t="s">
        <v>85</v>
      </c>
      <c r="AW290" s="13" t="s">
        <v>31</v>
      </c>
      <c r="AX290" s="13" t="s">
        <v>77</v>
      </c>
      <c r="AY290" s="190" t="s">
        <v>128</v>
      </c>
    </row>
    <row r="291" s="14" customFormat="1">
      <c r="A291" s="14"/>
      <c r="B291" s="196"/>
      <c r="C291" s="14"/>
      <c r="D291" s="184" t="s">
        <v>140</v>
      </c>
      <c r="E291" s="197" t="s">
        <v>1</v>
      </c>
      <c r="F291" s="198" t="s">
        <v>547</v>
      </c>
      <c r="G291" s="14"/>
      <c r="H291" s="199">
        <v>125.89100000000001</v>
      </c>
      <c r="I291" s="200"/>
      <c r="J291" s="14"/>
      <c r="K291" s="14"/>
      <c r="L291" s="196"/>
      <c r="M291" s="201"/>
      <c r="N291" s="202"/>
      <c r="O291" s="202"/>
      <c r="P291" s="202"/>
      <c r="Q291" s="202"/>
      <c r="R291" s="202"/>
      <c r="S291" s="202"/>
      <c r="T291" s="20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7" t="s">
        <v>140</v>
      </c>
      <c r="AU291" s="197" t="s">
        <v>87</v>
      </c>
      <c r="AV291" s="14" t="s">
        <v>87</v>
      </c>
      <c r="AW291" s="14" t="s">
        <v>31</v>
      </c>
      <c r="AX291" s="14" t="s">
        <v>77</v>
      </c>
      <c r="AY291" s="197" t="s">
        <v>128</v>
      </c>
    </row>
    <row r="292" s="13" customFormat="1">
      <c r="A292" s="13"/>
      <c r="B292" s="189"/>
      <c r="C292" s="13"/>
      <c r="D292" s="184" t="s">
        <v>140</v>
      </c>
      <c r="E292" s="190" t="s">
        <v>1</v>
      </c>
      <c r="F292" s="191" t="s">
        <v>548</v>
      </c>
      <c r="G292" s="13"/>
      <c r="H292" s="190" t="s">
        <v>1</v>
      </c>
      <c r="I292" s="192"/>
      <c r="J292" s="13"/>
      <c r="K292" s="13"/>
      <c r="L292" s="189"/>
      <c r="M292" s="193"/>
      <c r="N292" s="194"/>
      <c r="O292" s="194"/>
      <c r="P292" s="194"/>
      <c r="Q292" s="194"/>
      <c r="R292" s="194"/>
      <c r="S292" s="194"/>
      <c r="T292" s="19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0" t="s">
        <v>140</v>
      </c>
      <c r="AU292" s="190" t="s">
        <v>87</v>
      </c>
      <c r="AV292" s="13" t="s">
        <v>85</v>
      </c>
      <c r="AW292" s="13" t="s">
        <v>31</v>
      </c>
      <c r="AX292" s="13" t="s">
        <v>77</v>
      </c>
      <c r="AY292" s="190" t="s">
        <v>128</v>
      </c>
    </row>
    <row r="293" s="14" customFormat="1">
      <c r="A293" s="14"/>
      <c r="B293" s="196"/>
      <c r="C293" s="14"/>
      <c r="D293" s="184" t="s">
        <v>140</v>
      </c>
      <c r="E293" s="197" t="s">
        <v>1</v>
      </c>
      <c r="F293" s="198" t="s">
        <v>513</v>
      </c>
      <c r="G293" s="14"/>
      <c r="H293" s="199">
        <v>128.96100000000001</v>
      </c>
      <c r="I293" s="200"/>
      <c r="J293" s="14"/>
      <c r="K293" s="14"/>
      <c r="L293" s="196"/>
      <c r="M293" s="201"/>
      <c r="N293" s="202"/>
      <c r="O293" s="202"/>
      <c r="P293" s="202"/>
      <c r="Q293" s="202"/>
      <c r="R293" s="202"/>
      <c r="S293" s="202"/>
      <c r="T293" s="20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7" t="s">
        <v>140</v>
      </c>
      <c r="AU293" s="197" t="s">
        <v>87</v>
      </c>
      <c r="AV293" s="14" t="s">
        <v>87</v>
      </c>
      <c r="AW293" s="14" t="s">
        <v>31</v>
      </c>
      <c r="AX293" s="14" t="s">
        <v>77</v>
      </c>
      <c r="AY293" s="197" t="s">
        <v>128</v>
      </c>
    </row>
    <row r="294" s="15" customFormat="1">
      <c r="A294" s="15"/>
      <c r="B294" s="204"/>
      <c r="C294" s="15"/>
      <c r="D294" s="184" t="s">
        <v>140</v>
      </c>
      <c r="E294" s="205" t="s">
        <v>1</v>
      </c>
      <c r="F294" s="206" t="s">
        <v>150</v>
      </c>
      <c r="G294" s="15"/>
      <c r="H294" s="207">
        <v>254.85200000000003</v>
      </c>
      <c r="I294" s="208"/>
      <c r="J294" s="15"/>
      <c r="K294" s="15"/>
      <c r="L294" s="204"/>
      <c r="M294" s="209"/>
      <c r="N294" s="210"/>
      <c r="O294" s="210"/>
      <c r="P294" s="210"/>
      <c r="Q294" s="210"/>
      <c r="R294" s="210"/>
      <c r="S294" s="210"/>
      <c r="T294" s="211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05" t="s">
        <v>140</v>
      </c>
      <c r="AU294" s="205" t="s">
        <v>87</v>
      </c>
      <c r="AV294" s="15" t="s">
        <v>138</v>
      </c>
      <c r="AW294" s="15" t="s">
        <v>31</v>
      </c>
      <c r="AX294" s="15" t="s">
        <v>85</v>
      </c>
      <c r="AY294" s="205" t="s">
        <v>128</v>
      </c>
    </row>
    <row r="295" s="12" customFormat="1" ht="22.8" customHeight="1">
      <c r="A295" s="12"/>
      <c r="B295" s="157"/>
      <c r="C295" s="12"/>
      <c r="D295" s="158" t="s">
        <v>76</v>
      </c>
      <c r="E295" s="168" t="s">
        <v>367</v>
      </c>
      <c r="F295" s="168" t="s">
        <v>368</v>
      </c>
      <c r="G295" s="12"/>
      <c r="H295" s="12"/>
      <c r="I295" s="160"/>
      <c r="J295" s="169">
        <f>BK295</f>
        <v>0</v>
      </c>
      <c r="K295" s="12"/>
      <c r="L295" s="157"/>
      <c r="M295" s="162"/>
      <c r="N295" s="163"/>
      <c r="O295" s="163"/>
      <c r="P295" s="164">
        <f>SUM(P296:P327)</f>
        <v>0</v>
      </c>
      <c r="Q295" s="163"/>
      <c r="R295" s="164">
        <f>SUM(R296:R327)</f>
        <v>0</v>
      </c>
      <c r="S295" s="163"/>
      <c r="T295" s="165">
        <f>SUM(T296:T327)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58" t="s">
        <v>85</v>
      </c>
      <c r="AT295" s="166" t="s">
        <v>76</v>
      </c>
      <c r="AU295" s="166" t="s">
        <v>85</v>
      </c>
      <c r="AY295" s="158" t="s">
        <v>128</v>
      </c>
      <c r="BK295" s="167">
        <f>SUM(BK296:BK327)</f>
        <v>0</v>
      </c>
    </row>
    <row r="296" s="2" customFormat="1" ht="37.8" customHeight="1">
      <c r="A296" s="37"/>
      <c r="B296" s="170"/>
      <c r="C296" s="171" t="s">
        <v>392</v>
      </c>
      <c r="D296" s="171" t="s">
        <v>133</v>
      </c>
      <c r="E296" s="172" t="s">
        <v>370</v>
      </c>
      <c r="F296" s="173" t="s">
        <v>371</v>
      </c>
      <c r="G296" s="174" t="s">
        <v>271</v>
      </c>
      <c r="H296" s="175">
        <v>257.92200000000003</v>
      </c>
      <c r="I296" s="176"/>
      <c r="J296" s="177">
        <f>ROUND(I296*H296,2)</f>
        <v>0</v>
      </c>
      <c r="K296" s="173" t="s">
        <v>372</v>
      </c>
      <c r="L296" s="38"/>
      <c r="M296" s="178" t="s">
        <v>1</v>
      </c>
      <c r="N296" s="179" t="s">
        <v>42</v>
      </c>
      <c r="O296" s="76"/>
      <c r="P296" s="180">
        <f>O296*H296</f>
        <v>0</v>
      </c>
      <c r="Q296" s="180">
        <v>0</v>
      </c>
      <c r="R296" s="180">
        <f>Q296*H296</f>
        <v>0</v>
      </c>
      <c r="S296" s="180">
        <v>0</v>
      </c>
      <c r="T296" s="18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2" t="s">
        <v>138</v>
      </c>
      <c r="AT296" s="182" t="s">
        <v>133</v>
      </c>
      <c r="AU296" s="182" t="s">
        <v>87</v>
      </c>
      <c r="AY296" s="18" t="s">
        <v>128</v>
      </c>
      <c r="BE296" s="183">
        <f>IF(N296="základní",J296,0)</f>
        <v>0</v>
      </c>
      <c r="BF296" s="183">
        <f>IF(N296="snížená",J296,0)</f>
        <v>0</v>
      </c>
      <c r="BG296" s="183">
        <f>IF(N296="zákl. přenesená",J296,0)</f>
        <v>0</v>
      </c>
      <c r="BH296" s="183">
        <f>IF(N296="sníž. přenesená",J296,0)</f>
        <v>0</v>
      </c>
      <c r="BI296" s="183">
        <f>IF(N296="nulová",J296,0)</f>
        <v>0</v>
      </c>
      <c r="BJ296" s="18" t="s">
        <v>85</v>
      </c>
      <c r="BK296" s="183">
        <f>ROUND(I296*H296,2)</f>
        <v>0</v>
      </c>
      <c r="BL296" s="18" t="s">
        <v>138</v>
      </c>
      <c r="BM296" s="182" t="s">
        <v>395</v>
      </c>
    </row>
    <row r="297" s="2" customFormat="1">
      <c r="A297" s="37"/>
      <c r="B297" s="38"/>
      <c r="C297" s="37"/>
      <c r="D297" s="184" t="s">
        <v>139</v>
      </c>
      <c r="E297" s="37"/>
      <c r="F297" s="185" t="s">
        <v>371</v>
      </c>
      <c r="G297" s="37"/>
      <c r="H297" s="37"/>
      <c r="I297" s="186"/>
      <c r="J297" s="37"/>
      <c r="K297" s="37"/>
      <c r="L297" s="38"/>
      <c r="M297" s="187"/>
      <c r="N297" s="188"/>
      <c r="O297" s="76"/>
      <c r="P297" s="76"/>
      <c r="Q297" s="76"/>
      <c r="R297" s="76"/>
      <c r="S297" s="76"/>
      <c r="T297" s="7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139</v>
      </c>
      <c r="AU297" s="18" t="s">
        <v>87</v>
      </c>
    </row>
    <row r="298" s="13" customFormat="1">
      <c r="A298" s="13"/>
      <c r="B298" s="189"/>
      <c r="C298" s="13"/>
      <c r="D298" s="184" t="s">
        <v>140</v>
      </c>
      <c r="E298" s="190" t="s">
        <v>1</v>
      </c>
      <c r="F298" s="191" t="s">
        <v>304</v>
      </c>
      <c r="G298" s="13"/>
      <c r="H298" s="190" t="s">
        <v>1</v>
      </c>
      <c r="I298" s="192"/>
      <c r="J298" s="13"/>
      <c r="K298" s="13"/>
      <c r="L298" s="189"/>
      <c r="M298" s="193"/>
      <c r="N298" s="194"/>
      <c r="O298" s="194"/>
      <c r="P298" s="194"/>
      <c r="Q298" s="194"/>
      <c r="R298" s="194"/>
      <c r="S298" s="194"/>
      <c r="T298" s="19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0" t="s">
        <v>140</v>
      </c>
      <c r="AU298" s="190" t="s">
        <v>87</v>
      </c>
      <c r="AV298" s="13" t="s">
        <v>85</v>
      </c>
      <c r="AW298" s="13" t="s">
        <v>31</v>
      </c>
      <c r="AX298" s="13" t="s">
        <v>77</v>
      </c>
      <c r="AY298" s="190" t="s">
        <v>128</v>
      </c>
    </row>
    <row r="299" s="13" customFormat="1">
      <c r="A299" s="13"/>
      <c r="B299" s="189"/>
      <c r="C299" s="13"/>
      <c r="D299" s="184" t="s">
        <v>140</v>
      </c>
      <c r="E299" s="190" t="s">
        <v>1</v>
      </c>
      <c r="F299" s="191" t="s">
        <v>305</v>
      </c>
      <c r="G299" s="13"/>
      <c r="H299" s="190" t="s">
        <v>1</v>
      </c>
      <c r="I299" s="192"/>
      <c r="J299" s="13"/>
      <c r="K299" s="13"/>
      <c r="L299" s="189"/>
      <c r="M299" s="193"/>
      <c r="N299" s="194"/>
      <c r="O299" s="194"/>
      <c r="P299" s="194"/>
      <c r="Q299" s="194"/>
      <c r="R299" s="194"/>
      <c r="S299" s="194"/>
      <c r="T299" s="19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0" t="s">
        <v>140</v>
      </c>
      <c r="AU299" s="190" t="s">
        <v>87</v>
      </c>
      <c r="AV299" s="13" t="s">
        <v>85</v>
      </c>
      <c r="AW299" s="13" t="s">
        <v>31</v>
      </c>
      <c r="AX299" s="13" t="s">
        <v>77</v>
      </c>
      <c r="AY299" s="190" t="s">
        <v>128</v>
      </c>
    </row>
    <row r="300" s="14" customFormat="1">
      <c r="A300" s="14"/>
      <c r="B300" s="196"/>
      <c r="C300" s="14"/>
      <c r="D300" s="184" t="s">
        <v>140</v>
      </c>
      <c r="E300" s="197" t="s">
        <v>1</v>
      </c>
      <c r="F300" s="198" t="s">
        <v>549</v>
      </c>
      <c r="G300" s="14"/>
      <c r="H300" s="199">
        <v>257.92200000000003</v>
      </c>
      <c r="I300" s="200"/>
      <c r="J300" s="14"/>
      <c r="K300" s="14"/>
      <c r="L300" s="196"/>
      <c r="M300" s="201"/>
      <c r="N300" s="202"/>
      <c r="O300" s="202"/>
      <c r="P300" s="202"/>
      <c r="Q300" s="202"/>
      <c r="R300" s="202"/>
      <c r="S300" s="202"/>
      <c r="T300" s="20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7" t="s">
        <v>140</v>
      </c>
      <c r="AU300" s="197" t="s">
        <v>87</v>
      </c>
      <c r="AV300" s="14" t="s">
        <v>87</v>
      </c>
      <c r="AW300" s="14" t="s">
        <v>31</v>
      </c>
      <c r="AX300" s="14" t="s">
        <v>77</v>
      </c>
      <c r="AY300" s="197" t="s">
        <v>128</v>
      </c>
    </row>
    <row r="301" s="15" customFormat="1">
      <c r="A301" s="15"/>
      <c r="B301" s="204"/>
      <c r="C301" s="15"/>
      <c r="D301" s="184" t="s">
        <v>140</v>
      </c>
      <c r="E301" s="205" t="s">
        <v>1</v>
      </c>
      <c r="F301" s="206" t="s">
        <v>150</v>
      </c>
      <c r="G301" s="15"/>
      <c r="H301" s="207">
        <v>257.92200000000003</v>
      </c>
      <c r="I301" s="208"/>
      <c r="J301" s="15"/>
      <c r="K301" s="15"/>
      <c r="L301" s="204"/>
      <c r="M301" s="209"/>
      <c r="N301" s="210"/>
      <c r="O301" s="210"/>
      <c r="P301" s="210"/>
      <c r="Q301" s="210"/>
      <c r="R301" s="210"/>
      <c r="S301" s="210"/>
      <c r="T301" s="21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05" t="s">
        <v>140</v>
      </c>
      <c r="AU301" s="205" t="s">
        <v>87</v>
      </c>
      <c r="AV301" s="15" t="s">
        <v>138</v>
      </c>
      <c r="AW301" s="15" t="s">
        <v>31</v>
      </c>
      <c r="AX301" s="15" t="s">
        <v>85</v>
      </c>
      <c r="AY301" s="205" t="s">
        <v>128</v>
      </c>
    </row>
    <row r="302" s="2" customFormat="1" ht="49.05" customHeight="1">
      <c r="A302" s="37"/>
      <c r="B302" s="170"/>
      <c r="C302" s="171" t="s">
        <v>237</v>
      </c>
      <c r="D302" s="171" t="s">
        <v>133</v>
      </c>
      <c r="E302" s="172" t="s">
        <v>550</v>
      </c>
      <c r="F302" s="173" t="s">
        <v>551</v>
      </c>
      <c r="G302" s="174" t="s">
        <v>271</v>
      </c>
      <c r="H302" s="175">
        <v>122.81999999999999</v>
      </c>
      <c r="I302" s="176"/>
      <c r="J302" s="177">
        <f>ROUND(I302*H302,2)</f>
        <v>0</v>
      </c>
      <c r="K302" s="173" t="s">
        <v>137</v>
      </c>
      <c r="L302" s="38"/>
      <c r="M302" s="178" t="s">
        <v>1</v>
      </c>
      <c r="N302" s="179" t="s">
        <v>42</v>
      </c>
      <c r="O302" s="76"/>
      <c r="P302" s="180">
        <f>O302*H302</f>
        <v>0</v>
      </c>
      <c r="Q302" s="180">
        <v>0</v>
      </c>
      <c r="R302" s="180">
        <f>Q302*H302</f>
        <v>0</v>
      </c>
      <c r="S302" s="180">
        <v>0</v>
      </c>
      <c r="T302" s="18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2" t="s">
        <v>138</v>
      </c>
      <c r="AT302" s="182" t="s">
        <v>133</v>
      </c>
      <c r="AU302" s="182" t="s">
        <v>87</v>
      </c>
      <c r="AY302" s="18" t="s">
        <v>128</v>
      </c>
      <c r="BE302" s="183">
        <f>IF(N302="základní",J302,0)</f>
        <v>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18" t="s">
        <v>85</v>
      </c>
      <c r="BK302" s="183">
        <f>ROUND(I302*H302,2)</f>
        <v>0</v>
      </c>
      <c r="BL302" s="18" t="s">
        <v>138</v>
      </c>
      <c r="BM302" s="182" t="s">
        <v>399</v>
      </c>
    </row>
    <row r="303" s="2" customFormat="1">
      <c r="A303" s="37"/>
      <c r="B303" s="38"/>
      <c r="C303" s="37"/>
      <c r="D303" s="184" t="s">
        <v>139</v>
      </c>
      <c r="E303" s="37"/>
      <c r="F303" s="185" t="s">
        <v>551</v>
      </c>
      <c r="G303" s="37"/>
      <c r="H303" s="37"/>
      <c r="I303" s="186"/>
      <c r="J303" s="37"/>
      <c r="K303" s="37"/>
      <c r="L303" s="38"/>
      <c r="M303" s="187"/>
      <c r="N303" s="188"/>
      <c r="O303" s="76"/>
      <c r="P303" s="76"/>
      <c r="Q303" s="76"/>
      <c r="R303" s="76"/>
      <c r="S303" s="76"/>
      <c r="T303" s="7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8" t="s">
        <v>139</v>
      </c>
      <c r="AU303" s="18" t="s">
        <v>87</v>
      </c>
    </row>
    <row r="304" s="13" customFormat="1">
      <c r="A304" s="13"/>
      <c r="B304" s="189"/>
      <c r="C304" s="13"/>
      <c r="D304" s="184" t="s">
        <v>140</v>
      </c>
      <c r="E304" s="190" t="s">
        <v>1</v>
      </c>
      <c r="F304" s="191" t="s">
        <v>390</v>
      </c>
      <c r="G304" s="13"/>
      <c r="H304" s="190" t="s">
        <v>1</v>
      </c>
      <c r="I304" s="192"/>
      <c r="J304" s="13"/>
      <c r="K304" s="13"/>
      <c r="L304" s="189"/>
      <c r="M304" s="193"/>
      <c r="N304" s="194"/>
      <c r="O304" s="194"/>
      <c r="P304" s="194"/>
      <c r="Q304" s="194"/>
      <c r="R304" s="194"/>
      <c r="S304" s="194"/>
      <c r="T304" s="19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0" t="s">
        <v>140</v>
      </c>
      <c r="AU304" s="190" t="s">
        <v>87</v>
      </c>
      <c r="AV304" s="13" t="s">
        <v>85</v>
      </c>
      <c r="AW304" s="13" t="s">
        <v>31</v>
      </c>
      <c r="AX304" s="13" t="s">
        <v>77</v>
      </c>
      <c r="AY304" s="190" t="s">
        <v>128</v>
      </c>
    </row>
    <row r="305" s="14" customFormat="1">
      <c r="A305" s="14"/>
      <c r="B305" s="196"/>
      <c r="C305" s="14"/>
      <c r="D305" s="184" t="s">
        <v>140</v>
      </c>
      <c r="E305" s="197" t="s">
        <v>1</v>
      </c>
      <c r="F305" s="198" t="s">
        <v>552</v>
      </c>
      <c r="G305" s="14"/>
      <c r="H305" s="199">
        <v>122.81999999999999</v>
      </c>
      <c r="I305" s="200"/>
      <c r="J305" s="14"/>
      <c r="K305" s="14"/>
      <c r="L305" s="196"/>
      <c r="M305" s="201"/>
      <c r="N305" s="202"/>
      <c r="O305" s="202"/>
      <c r="P305" s="202"/>
      <c r="Q305" s="202"/>
      <c r="R305" s="202"/>
      <c r="S305" s="202"/>
      <c r="T305" s="20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7" t="s">
        <v>140</v>
      </c>
      <c r="AU305" s="197" t="s">
        <v>87</v>
      </c>
      <c r="AV305" s="14" t="s">
        <v>87</v>
      </c>
      <c r="AW305" s="14" t="s">
        <v>31</v>
      </c>
      <c r="AX305" s="14" t="s">
        <v>77</v>
      </c>
      <c r="AY305" s="197" t="s">
        <v>128</v>
      </c>
    </row>
    <row r="306" s="15" customFormat="1">
      <c r="A306" s="15"/>
      <c r="B306" s="204"/>
      <c r="C306" s="15"/>
      <c r="D306" s="184" t="s">
        <v>140</v>
      </c>
      <c r="E306" s="205" t="s">
        <v>1</v>
      </c>
      <c r="F306" s="206" t="s">
        <v>150</v>
      </c>
      <c r="G306" s="15"/>
      <c r="H306" s="207">
        <v>122.81999999999999</v>
      </c>
      <c r="I306" s="208"/>
      <c r="J306" s="15"/>
      <c r="K306" s="15"/>
      <c r="L306" s="204"/>
      <c r="M306" s="209"/>
      <c r="N306" s="210"/>
      <c r="O306" s="210"/>
      <c r="P306" s="210"/>
      <c r="Q306" s="210"/>
      <c r="R306" s="210"/>
      <c r="S306" s="210"/>
      <c r="T306" s="21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05" t="s">
        <v>140</v>
      </c>
      <c r="AU306" s="205" t="s">
        <v>87</v>
      </c>
      <c r="AV306" s="15" t="s">
        <v>138</v>
      </c>
      <c r="AW306" s="15" t="s">
        <v>31</v>
      </c>
      <c r="AX306" s="15" t="s">
        <v>85</v>
      </c>
      <c r="AY306" s="205" t="s">
        <v>128</v>
      </c>
    </row>
    <row r="307" s="2" customFormat="1" ht="24.15" customHeight="1">
      <c r="A307" s="37"/>
      <c r="B307" s="170"/>
      <c r="C307" s="171" t="s">
        <v>401</v>
      </c>
      <c r="D307" s="171" t="s">
        <v>133</v>
      </c>
      <c r="E307" s="172" t="s">
        <v>393</v>
      </c>
      <c r="F307" s="173" t="s">
        <v>394</v>
      </c>
      <c r="G307" s="174" t="s">
        <v>271</v>
      </c>
      <c r="H307" s="175">
        <v>122.81999999999999</v>
      </c>
      <c r="I307" s="176"/>
      <c r="J307" s="177">
        <f>ROUND(I307*H307,2)</f>
        <v>0</v>
      </c>
      <c r="K307" s="173" t="s">
        <v>137</v>
      </c>
      <c r="L307" s="38"/>
      <c r="M307" s="178" t="s">
        <v>1</v>
      </c>
      <c r="N307" s="179" t="s">
        <v>42</v>
      </c>
      <c r="O307" s="76"/>
      <c r="P307" s="180">
        <f>O307*H307</f>
        <v>0</v>
      </c>
      <c r="Q307" s="180">
        <v>0</v>
      </c>
      <c r="R307" s="180">
        <f>Q307*H307</f>
        <v>0</v>
      </c>
      <c r="S307" s="180">
        <v>0</v>
      </c>
      <c r="T307" s="18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2" t="s">
        <v>138</v>
      </c>
      <c r="AT307" s="182" t="s">
        <v>133</v>
      </c>
      <c r="AU307" s="182" t="s">
        <v>87</v>
      </c>
      <c r="AY307" s="18" t="s">
        <v>128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8" t="s">
        <v>85</v>
      </c>
      <c r="BK307" s="183">
        <f>ROUND(I307*H307,2)</f>
        <v>0</v>
      </c>
      <c r="BL307" s="18" t="s">
        <v>138</v>
      </c>
      <c r="BM307" s="182" t="s">
        <v>404</v>
      </c>
    </row>
    <row r="308" s="2" customFormat="1">
      <c r="A308" s="37"/>
      <c r="B308" s="38"/>
      <c r="C308" s="37"/>
      <c r="D308" s="184" t="s">
        <v>139</v>
      </c>
      <c r="E308" s="37"/>
      <c r="F308" s="185" t="s">
        <v>394</v>
      </c>
      <c r="G308" s="37"/>
      <c r="H308" s="37"/>
      <c r="I308" s="186"/>
      <c r="J308" s="37"/>
      <c r="K308" s="37"/>
      <c r="L308" s="38"/>
      <c r="M308" s="187"/>
      <c r="N308" s="188"/>
      <c r="O308" s="76"/>
      <c r="P308" s="76"/>
      <c r="Q308" s="76"/>
      <c r="R308" s="76"/>
      <c r="S308" s="76"/>
      <c r="T308" s="7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8" t="s">
        <v>139</v>
      </c>
      <c r="AU308" s="18" t="s">
        <v>87</v>
      </c>
    </row>
    <row r="309" s="13" customFormat="1">
      <c r="A309" s="13"/>
      <c r="B309" s="189"/>
      <c r="C309" s="13"/>
      <c r="D309" s="184" t="s">
        <v>140</v>
      </c>
      <c r="E309" s="190" t="s">
        <v>1</v>
      </c>
      <c r="F309" s="191" t="s">
        <v>396</v>
      </c>
      <c r="G309" s="13"/>
      <c r="H309" s="190" t="s">
        <v>1</v>
      </c>
      <c r="I309" s="192"/>
      <c r="J309" s="13"/>
      <c r="K309" s="13"/>
      <c r="L309" s="189"/>
      <c r="M309" s="193"/>
      <c r="N309" s="194"/>
      <c r="O309" s="194"/>
      <c r="P309" s="194"/>
      <c r="Q309" s="194"/>
      <c r="R309" s="194"/>
      <c r="S309" s="194"/>
      <c r="T309" s="19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0" t="s">
        <v>140</v>
      </c>
      <c r="AU309" s="190" t="s">
        <v>87</v>
      </c>
      <c r="AV309" s="13" t="s">
        <v>85</v>
      </c>
      <c r="AW309" s="13" t="s">
        <v>31</v>
      </c>
      <c r="AX309" s="13" t="s">
        <v>77</v>
      </c>
      <c r="AY309" s="190" t="s">
        <v>128</v>
      </c>
    </row>
    <row r="310" s="14" customFormat="1">
      <c r="A310" s="14"/>
      <c r="B310" s="196"/>
      <c r="C310" s="14"/>
      <c r="D310" s="184" t="s">
        <v>140</v>
      </c>
      <c r="E310" s="197" t="s">
        <v>1</v>
      </c>
      <c r="F310" s="198" t="s">
        <v>552</v>
      </c>
      <c r="G310" s="14"/>
      <c r="H310" s="199">
        <v>122.81999999999999</v>
      </c>
      <c r="I310" s="200"/>
      <c r="J310" s="14"/>
      <c r="K310" s="14"/>
      <c r="L310" s="196"/>
      <c r="M310" s="201"/>
      <c r="N310" s="202"/>
      <c r="O310" s="202"/>
      <c r="P310" s="202"/>
      <c r="Q310" s="202"/>
      <c r="R310" s="202"/>
      <c r="S310" s="202"/>
      <c r="T310" s="20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7" t="s">
        <v>140</v>
      </c>
      <c r="AU310" s="197" t="s">
        <v>87</v>
      </c>
      <c r="AV310" s="14" t="s">
        <v>87</v>
      </c>
      <c r="AW310" s="14" t="s">
        <v>31</v>
      </c>
      <c r="AX310" s="14" t="s">
        <v>77</v>
      </c>
      <c r="AY310" s="197" t="s">
        <v>128</v>
      </c>
    </row>
    <row r="311" s="15" customFormat="1">
      <c r="A311" s="15"/>
      <c r="B311" s="204"/>
      <c r="C311" s="15"/>
      <c r="D311" s="184" t="s">
        <v>140</v>
      </c>
      <c r="E311" s="205" t="s">
        <v>1</v>
      </c>
      <c r="F311" s="206" t="s">
        <v>150</v>
      </c>
      <c r="G311" s="15"/>
      <c r="H311" s="207">
        <v>122.81999999999999</v>
      </c>
      <c r="I311" s="208"/>
      <c r="J311" s="15"/>
      <c r="K311" s="15"/>
      <c r="L311" s="204"/>
      <c r="M311" s="209"/>
      <c r="N311" s="210"/>
      <c r="O311" s="210"/>
      <c r="P311" s="210"/>
      <c r="Q311" s="210"/>
      <c r="R311" s="210"/>
      <c r="S311" s="210"/>
      <c r="T311" s="211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05" t="s">
        <v>140</v>
      </c>
      <c r="AU311" s="205" t="s">
        <v>87</v>
      </c>
      <c r="AV311" s="15" t="s">
        <v>138</v>
      </c>
      <c r="AW311" s="15" t="s">
        <v>31</v>
      </c>
      <c r="AX311" s="15" t="s">
        <v>85</v>
      </c>
      <c r="AY311" s="205" t="s">
        <v>128</v>
      </c>
    </row>
    <row r="312" s="2" customFormat="1" ht="44.25" customHeight="1">
      <c r="A312" s="37"/>
      <c r="B312" s="170"/>
      <c r="C312" s="171" t="s">
        <v>242</v>
      </c>
      <c r="D312" s="171" t="s">
        <v>133</v>
      </c>
      <c r="E312" s="172" t="s">
        <v>402</v>
      </c>
      <c r="F312" s="173" t="s">
        <v>403</v>
      </c>
      <c r="G312" s="174" t="s">
        <v>271</v>
      </c>
      <c r="H312" s="175">
        <v>122.81999999999999</v>
      </c>
      <c r="I312" s="176"/>
      <c r="J312" s="177">
        <f>ROUND(I312*H312,2)</f>
        <v>0</v>
      </c>
      <c r="K312" s="173" t="s">
        <v>137</v>
      </c>
      <c r="L312" s="38"/>
      <c r="M312" s="178" t="s">
        <v>1</v>
      </c>
      <c r="N312" s="179" t="s">
        <v>42</v>
      </c>
      <c r="O312" s="76"/>
      <c r="P312" s="180">
        <f>O312*H312</f>
        <v>0</v>
      </c>
      <c r="Q312" s="180">
        <v>0</v>
      </c>
      <c r="R312" s="180">
        <f>Q312*H312</f>
        <v>0</v>
      </c>
      <c r="S312" s="180">
        <v>0</v>
      </c>
      <c r="T312" s="18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2" t="s">
        <v>138</v>
      </c>
      <c r="AT312" s="182" t="s">
        <v>133</v>
      </c>
      <c r="AU312" s="182" t="s">
        <v>87</v>
      </c>
      <c r="AY312" s="18" t="s">
        <v>128</v>
      </c>
      <c r="BE312" s="183">
        <f>IF(N312="základní",J312,0)</f>
        <v>0</v>
      </c>
      <c r="BF312" s="183">
        <f>IF(N312="snížená",J312,0)</f>
        <v>0</v>
      </c>
      <c r="BG312" s="183">
        <f>IF(N312="zákl. přenesená",J312,0)</f>
        <v>0</v>
      </c>
      <c r="BH312" s="183">
        <f>IF(N312="sníž. přenesená",J312,0)</f>
        <v>0</v>
      </c>
      <c r="BI312" s="183">
        <f>IF(N312="nulová",J312,0)</f>
        <v>0</v>
      </c>
      <c r="BJ312" s="18" t="s">
        <v>85</v>
      </c>
      <c r="BK312" s="183">
        <f>ROUND(I312*H312,2)</f>
        <v>0</v>
      </c>
      <c r="BL312" s="18" t="s">
        <v>138</v>
      </c>
      <c r="BM312" s="182" t="s">
        <v>251</v>
      </c>
    </row>
    <row r="313" s="2" customFormat="1">
      <c r="A313" s="37"/>
      <c r="B313" s="38"/>
      <c r="C313" s="37"/>
      <c r="D313" s="184" t="s">
        <v>139</v>
      </c>
      <c r="E313" s="37"/>
      <c r="F313" s="185" t="s">
        <v>403</v>
      </c>
      <c r="G313" s="37"/>
      <c r="H313" s="37"/>
      <c r="I313" s="186"/>
      <c r="J313" s="37"/>
      <c r="K313" s="37"/>
      <c r="L313" s="38"/>
      <c r="M313" s="187"/>
      <c r="N313" s="188"/>
      <c r="O313" s="76"/>
      <c r="P313" s="76"/>
      <c r="Q313" s="76"/>
      <c r="R313" s="76"/>
      <c r="S313" s="76"/>
      <c r="T313" s="7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8" t="s">
        <v>139</v>
      </c>
      <c r="AU313" s="18" t="s">
        <v>87</v>
      </c>
    </row>
    <row r="314" s="13" customFormat="1">
      <c r="A314" s="13"/>
      <c r="B314" s="189"/>
      <c r="C314" s="13"/>
      <c r="D314" s="184" t="s">
        <v>140</v>
      </c>
      <c r="E314" s="190" t="s">
        <v>1</v>
      </c>
      <c r="F314" s="191" t="s">
        <v>405</v>
      </c>
      <c r="G314" s="13"/>
      <c r="H314" s="190" t="s">
        <v>1</v>
      </c>
      <c r="I314" s="192"/>
      <c r="J314" s="13"/>
      <c r="K314" s="13"/>
      <c r="L314" s="189"/>
      <c r="M314" s="193"/>
      <c r="N314" s="194"/>
      <c r="O314" s="194"/>
      <c r="P314" s="194"/>
      <c r="Q314" s="194"/>
      <c r="R314" s="194"/>
      <c r="S314" s="194"/>
      <c r="T314" s="19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0" t="s">
        <v>140</v>
      </c>
      <c r="AU314" s="190" t="s">
        <v>87</v>
      </c>
      <c r="AV314" s="13" t="s">
        <v>85</v>
      </c>
      <c r="AW314" s="13" t="s">
        <v>31</v>
      </c>
      <c r="AX314" s="13" t="s">
        <v>77</v>
      </c>
      <c r="AY314" s="190" t="s">
        <v>128</v>
      </c>
    </row>
    <row r="315" s="14" customFormat="1">
      <c r="A315" s="14"/>
      <c r="B315" s="196"/>
      <c r="C315" s="14"/>
      <c r="D315" s="184" t="s">
        <v>140</v>
      </c>
      <c r="E315" s="197" t="s">
        <v>1</v>
      </c>
      <c r="F315" s="198" t="s">
        <v>552</v>
      </c>
      <c r="G315" s="14"/>
      <c r="H315" s="199">
        <v>122.81999999999999</v>
      </c>
      <c r="I315" s="200"/>
      <c r="J315" s="14"/>
      <c r="K315" s="14"/>
      <c r="L315" s="196"/>
      <c r="M315" s="201"/>
      <c r="N315" s="202"/>
      <c r="O315" s="202"/>
      <c r="P315" s="202"/>
      <c r="Q315" s="202"/>
      <c r="R315" s="202"/>
      <c r="S315" s="202"/>
      <c r="T315" s="20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7" t="s">
        <v>140</v>
      </c>
      <c r="AU315" s="197" t="s">
        <v>87</v>
      </c>
      <c r="AV315" s="14" t="s">
        <v>87</v>
      </c>
      <c r="AW315" s="14" t="s">
        <v>31</v>
      </c>
      <c r="AX315" s="14" t="s">
        <v>77</v>
      </c>
      <c r="AY315" s="197" t="s">
        <v>128</v>
      </c>
    </row>
    <row r="316" s="15" customFormat="1">
      <c r="A316" s="15"/>
      <c r="B316" s="204"/>
      <c r="C316" s="15"/>
      <c r="D316" s="184" t="s">
        <v>140</v>
      </c>
      <c r="E316" s="205" t="s">
        <v>1</v>
      </c>
      <c r="F316" s="206" t="s">
        <v>150</v>
      </c>
      <c r="G316" s="15"/>
      <c r="H316" s="207">
        <v>122.81999999999999</v>
      </c>
      <c r="I316" s="208"/>
      <c r="J316" s="15"/>
      <c r="K316" s="15"/>
      <c r="L316" s="204"/>
      <c r="M316" s="209"/>
      <c r="N316" s="210"/>
      <c r="O316" s="210"/>
      <c r="P316" s="210"/>
      <c r="Q316" s="210"/>
      <c r="R316" s="210"/>
      <c r="S316" s="210"/>
      <c r="T316" s="211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05" t="s">
        <v>140</v>
      </c>
      <c r="AU316" s="205" t="s">
        <v>87</v>
      </c>
      <c r="AV316" s="15" t="s">
        <v>138</v>
      </c>
      <c r="AW316" s="15" t="s">
        <v>31</v>
      </c>
      <c r="AX316" s="15" t="s">
        <v>85</v>
      </c>
      <c r="AY316" s="205" t="s">
        <v>128</v>
      </c>
    </row>
    <row r="317" s="2" customFormat="1" ht="24.15" customHeight="1">
      <c r="A317" s="37"/>
      <c r="B317" s="170"/>
      <c r="C317" s="171" t="s">
        <v>412</v>
      </c>
      <c r="D317" s="171" t="s">
        <v>133</v>
      </c>
      <c r="E317" s="172" t="s">
        <v>553</v>
      </c>
      <c r="F317" s="173" t="s">
        <v>554</v>
      </c>
      <c r="G317" s="174" t="s">
        <v>271</v>
      </c>
      <c r="H317" s="175">
        <v>122.81999999999999</v>
      </c>
      <c r="I317" s="176"/>
      <c r="J317" s="177">
        <f>ROUND(I317*H317,2)</f>
        <v>0</v>
      </c>
      <c r="K317" s="173" t="s">
        <v>137</v>
      </c>
      <c r="L317" s="38"/>
      <c r="M317" s="178" t="s">
        <v>1</v>
      </c>
      <c r="N317" s="179" t="s">
        <v>42</v>
      </c>
      <c r="O317" s="76"/>
      <c r="P317" s="180">
        <f>O317*H317</f>
        <v>0</v>
      </c>
      <c r="Q317" s="180">
        <v>0</v>
      </c>
      <c r="R317" s="180">
        <f>Q317*H317</f>
        <v>0</v>
      </c>
      <c r="S317" s="180">
        <v>0</v>
      </c>
      <c r="T317" s="181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2" t="s">
        <v>138</v>
      </c>
      <c r="AT317" s="182" t="s">
        <v>133</v>
      </c>
      <c r="AU317" s="182" t="s">
        <v>87</v>
      </c>
      <c r="AY317" s="18" t="s">
        <v>128</v>
      </c>
      <c r="BE317" s="183">
        <f>IF(N317="základní",J317,0)</f>
        <v>0</v>
      </c>
      <c r="BF317" s="183">
        <f>IF(N317="snížená",J317,0)</f>
        <v>0</v>
      </c>
      <c r="BG317" s="183">
        <f>IF(N317="zákl. přenesená",J317,0)</f>
        <v>0</v>
      </c>
      <c r="BH317" s="183">
        <f>IF(N317="sníž. přenesená",J317,0)</f>
        <v>0</v>
      </c>
      <c r="BI317" s="183">
        <f>IF(N317="nulová",J317,0)</f>
        <v>0</v>
      </c>
      <c r="BJ317" s="18" t="s">
        <v>85</v>
      </c>
      <c r="BK317" s="183">
        <f>ROUND(I317*H317,2)</f>
        <v>0</v>
      </c>
      <c r="BL317" s="18" t="s">
        <v>138</v>
      </c>
      <c r="BM317" s="182" t="s">
        <v>415</v>
      </c>
    </row>
    <row r="318" s="2" customFormat="1">
      <c r="A318" s="37"/>
      <c r="B318" s="38"/>
      <c r="C318" s="37"/>
      <c r="D318" s="184" t="s">
        <v>139</v>
      </c>
      <c r="E318" s="37"/>
      <c r="F318" s="185" t="s">
        <v>554</v>
      </c>
      <c r="G318" s="37"/>
      <c r="H318" s="37"/>
      <c r="I318" s="186"/>
      <c r="J318" s="37"/>
      <c r="K318" s="37"/>
      <c r="L318" s="38"/>
      <c r="M318" s="187"/>
      <c r="N318" s="188"/>
      <c r="O318" s="76"/>
      <c r="P318" s="76"/>
      <c r="Q318" s="76"/>
      <c r="R318" s="76"/>
      <c r="S318" s="76"/>
      <c r="T318" s="7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8" t="s">
        <v>139</v>
      </c>
      <c r="AU318" s="18" t="s">
        <v>87</v>
      </c>
    </row>
    <row r="319" s="13" customFormat="1">
      <c r="A319" s="13"/>
      <c r="B319" s="189"/>
      <c r="C319" s="13"/>
      <c r="D319" s="184" t="s">
        <v>140</v>
      </c>
      <c r="E319" s="190" t="s">
        <v>1</v>
      </c>
      <c r="F319" s="191" t="s">
        <v>555</v>
      </c>
      <c r="G319" s="13"/>
      <c r="H319" s="190" t="s">
        <v>1</v>
      </c>
      <c r="I319" s="192"/>
      <c r="J319" s="13"/>
      <c r="K319" s="13"/>
      <c r="L319" s="189"/>
      <c r="M319" s="193"/>
      <c r="N319" s="194"/>
      <c r="O319" s="194"/>
      <c r="P319" s="194"/>
      <c r="Q319" s="194"/>
      <c r="R319" s="194"/>
      <c r="S319" s="194"/>
      <c r="T319" s="19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0" t="s">
        <v>140</v>
      </c>
      <c r="AU319" s="190" t="s">
        <v>87</v>
      </c>
      <c r="AV319" s="13" t="s">
        <v>85</v>
      </c>
      <c r="AW319" s="13" t="s">
        <v>31</v>
      </c>
      <c r="AX319" s="13" t="s">
        <v>77</v>
      </c>
      <c r="AY319" s="190" t="s">
        <v>128</v>
      </c>
    </row>
    <row r="320" s="13" customFormat="1">
      <c r="A320" s="13"/>
      <c r="B320" s="189"/>
      <c r="C320" s="13"/>
      <c r="D320" s="184" t="s">
        <v>140</v>
      </c>
      <c r="E320" s="190" t="s">
        <v>1</v>
      </c>
      <c r="F320" s="191" t="s">
        <v>556</v>
      </c>
      <c r="G320" s="13"/>
      <c r="H320" s="190" t="s">
        <v>1</v>
      </c>
      <c r="I320" s="192"/>
      <c r="J320" s="13"/>
      <c r="K320" s="13"/>
      <c r="L320" s="189"/>
      <c r="M320" s="193"/>
      <c r="N320" s="194"/>
      <c r="O320" s="194"/>
      <c r="P320" s="194"/>
      <c r="Q320" s="194"/>
      <c r="R320" s="194"/>
      <c r="S320" s="194"/>
      <c r="T320" s="19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0" t="s">
        <v>140</v>
      </c>
      <c r="AU320" s="190" t="s">
        <v>87</v>
      </c>
      <c r="AV320" s="13" t="s">
        <v>85</v>
      </c>
      <c r="AW320" s="13" t="s">
        <v>31</v>
      </c>
      <c r="AX320" s="13" t="s">
        <v>77</v>
      </c>
      <c r="AY320" s="190" t="s">
        <v>128</v>
      </c>
    </row>
    <row r="321" s="14" customFormat="1">
      <c r="A321" s="14"/>
      <c r="B321" s="196"/>
      <c r="C321" s="14"/>
      <c r="D321" s="184" t="s">
        <v>140</v>
      </c>
      <c r="E321" s="197" t="s">
        <v>1</v>
      </c>
      <c r="F321" s="198" t="s">
        <v>552</v>
      </c>
      <c r="G321" s="14"/>
      <c r="H321" s="199">
        <v>122.81999999999999</v>
      </c>
      <c r="I321" s="200"/>
      <c r="J321" s="14"/>
      <c r="K321" s="14"/>
      <c r="L321" s="196"/>
      <c r="M321" s="201"/>
      <c r="N321" s="202"/>
      <c r="O321" s="202"/>
      <c r="P321" s="202"/>
      <c r="Q321" s="202"/>
      <c r="R321" s="202"/>
      <c r="S321" s="202"/>
      <c r="T321" s="20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7" t="s">
        <v>140</v>
      </c>
      <c r="AU321" s="197" t="s">
        <v>87</v>
      </c>
      <c r="AV321" s="14" t="s">
        <v>87</v>
      </c>
      <c r="AW321" s="14" t="s">
        <v>31</v>
      </c>
      <c r="AX321" s="14" t="s">
        <v>77</v>
      </c>
      <c r="AY321" s="197" t="s">
        <v>128</v>
      </c>
    </row>
    <row r="322" s="15" customFormat="1">
      <c r="A322" s="15"/>
      <c r="B322" s="204"/>
      <c r="C322" s="15"/>
      <c r="D322" s="184" t="s">
        <v>140</v>
      </c>
      <c r="E322" s="205" t="s">
        <v>1</v>
      </c>
      <c r="F322" s="206" t="s">
        <v>150</v>
      </c>
      <c r="G322" s="15"/>
      <c r="H322" s="207">
        <v>122.81999999999999</v>
      </c>
      <c r="I322" s="208"/>
      <c r="J322" s="15"/>
      <c r="K322" s="15"/>
      <c r="L322" s="204"/>
      <c r="M322" s="209"/>
      <c r="N322" s="210"/>
      <c r="O322" s="210"/>
      <c r="P322" s="210"/>
      <c r="Q322" s="210"/>
      <c r="R322" s="210"/>
      <c r="S322" s="210"/>
      <c r="T322" s="21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05" t="s">
        <v>140</v>
      </c>
      <c r="AU322" s="205" t="s">
        <v>87</v>
      </c>
      <c r="AV322" s="15" t="s">
        <v>138</v>
      </c>
      <c r="AW322" s="15" t="s">
        <v>31</v>
      </c>
      <c r="AX322" s="15" t="s">
        <v>85</v>
      </c>
      <c r="AY322" s="205" t="s">
        <v>128</v>
      </c>
    </row>
    <row r="323" s="2" customFormat="1" ht="62.7" customHeight="1">
      <c r="A323" s="37"/>
      <c r="B323" s="170"/>
      <c r="C323" s="171" t="s">
        <v>252</v>
      </c>
      <c r="D323" s="171" t="s">
        <v>133</v>
      </c>
      <c r="E323" s="172" t="s">
        <v>406</v>
      </c>
      <c r="F323" s="173" t="s">
        <v>407</v>
      </c>
      <c r="G323" s="174" t="s">
        <v>187</v>
      </c>
      <c r="H323" s="175">
        <v>21.010000000000002</v>
      </c>
      <c r="I323" s="176"/>
      <c r="J323" s="177">
        <f>ROUND(I323*H323,2)</f>
        <v>0</v>
      </c>
      <c r="K323" s="173" t="s">
        <v>137</v>
      </c>
      <c r="L323" s="38"/>
      <c r="M323" s="178" t="s">
        <v>1</v>
      </c>
      <c r="N323" s="179" t="s">
        <v>42</v>
      </c>
      <c r="O323" s="76"/>
      <c r="P323" s="180">
        <f>O323*H323</f>
        <v>0</v>
      </c>
      <c r="Q323" s="180">
        <v>0</v>
      </c>
      <c r="R323" s="180">
        <f>Q323*H323</f>
        <v>0</v>
      </c>
      <c r="S323" s="180">
        <v>0</v>
      </c>
      <c r="T323" s="18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2" t="s">
        <v>138</v>
      </c>
      <c r="AT323" s="182" t="s">
        <v>133</v>
      </c>
      <c r="AU323" s="182" t="s">
        <v>87</v>
      </c>
      <c r="AY323" s="18" t="s">
        <v>128</v>
      </c>
      <c r="BE323" s="183">
        <f>IF(N323="základní",J323,0)</f>
        <v>0</v>
      </c>
      <c r="BF323" s="183">
        <f>IF(N323="snížená",J323,0)</f>
        <v>0</v>
      </c>
      <c r="BG323" s="183">
        <f>IF(N323="zákl. přenesená",J323,0)</f>
        <v>0</v>
      </c>
      <c r="BH323" s="183">
        <f>IF(N323="sníž. přenesená",J323,0)</f>
        <v>0</v>
      </c>
      <c r="BI323" s="183">
        <f>IF(N323="nulová",J323,0)</f>
        <v>0</v>
      </c>
      <c r="BJ323" s="18" t="s">
        <v>85</v>
      </c>
      <c r="BK323" s="183">
        <f>ROUND(I323*H323,2)</f>
        <v>0</v>
      </c>
      <c r="BL323" s="18" t="s">
        <v>138</v>
      </c>
      <c r="BM323" s="182" t="s">
        <v>419</v>
      </c>
    </row>
    <row r="324" s="2" customFormat="1">
      <c r="A324" s="37"/>
      <c r="B324" s="38"/>
      <c r="C324" s="37"/>
      <c r="D324" s="184" t="s">
        <v>139</v>
      </c>
      <c r="E324" s="37"/>
      <c r="F324" s="185" t="s">
        <v>407</v>
      </c>
      <c r="G324" s="37"/>
      <c r="H324" s="37"/>
      <c r="I324" s="186"/>
      <c r="J324" s="37"/>
      <c r="K324" s="37"/>
      <c r="L324" s="38"/>
      <c r="M324" s="187"/>
      <c r="N324" s="188"/>
      <c r="O324" s="76"/>
      <c r="P324" s="76"/>
      <c r="Q324" s="76"/>
      <c r="R324" s="76"/>
      <c r="S324" s="76"/>
      <c r="T324" s="7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8" t="s">
        <v>139</v>
      </c>
      <c r="AU324" s="18" t="s">
        <v>87</v>
      </c>
    </row>
    <row r="325" s="13" customFormat="1">
      <c r="A325" s="13"/>
      <c r="B325" s="189"/>
      <c r="C325" s="13"/>
      <c r="D325" s="184" t="s">
        <v>140</v>
      </c>
      <c r="E325" s="190" t="s">
        <v>1</v>
      </c>
      <c r="F325" s="191" t="s">
        <v>408</v>
      </c>
      <c r="G325" s="13"/>
      <c r="H325" s="190" t="s">
        <v>1</v>
      </c>
      <c r="I325" s="192"/>
      <c r="J325" s="13"/>
      <c r="K325" s="13"/>
      <c r="L325" s="189"/>
      <c r="M325" s="193"/>
      <c r="N325" s="194"/>
      <c r="O325" s="194"/>
      <c r="P325" s="194"/>
      <c r="Q325" s="194"/>
      <c r="R325" s="194"/>
      <c r="S325" s="194"/>
      <c r="T325" s="19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0" t="s">
        <v>140</v>
      </c>
      <c r="AU325" s="190" t="s">
        <v>87</v>
      </c>
      <c r="AV325" s="13" t="s">
        <v>85</v>
      </c>
      <c r="AW325" s="13" t="s">
        <v>31</v>
      </c>
      <c r="AX325" s="13" t="s">
        <v>77</v>
      </c>
      <c r="AY325" s="190" t="s">
        <v>128</v>
      </c>
    </row>
    <row r="326" s="14" customFormat="1">
      <c r="A326" s="14"/>
      <c r="B326" s="196"/>
      <c r="C326" s="14"/>
      <c r="D326" s="184" t="s">
        <v>140</v>
      </c>
      <c r="E326" s="197" t="s">
        <v>1</v>
      </c>
      <c r="F326" s="198" t="s">
        <v>557</v>
      </c>
      <c r="G326" s="14"/>
      <c r="H326" s="199">
        <v>21.010000000000002</v>
      </c>
      <c r="I326" s="200"/>
      <c r="J326" s="14"/>
      <c r="K326" s="14"/>
      <c r="L326" s="196"/>
      <c r="M326" s="201"/>
      <c r="N326" s="202"/>
      <c r="O326" s="202"/>
      <c r="P326" s="202"/>
      <c r="Q326" s="202"/>
      <c r="R326" s="202"/>
      <c r="S326" s="202"/>
      <c r="T326" s="20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97" t="s">
        <v>140</v>
      </c>
      <c r="AU326" s="197" t="s">
        <v>87</v>
      </c>
      <c r="AV326" s="14" t="s">
        <v>87</v>
      </c>
      <c r="AW326" s="14" t="s">
        <v>31</v>
      </c>
      <c r="AX326" s="14" t="s">
        <v>77</v>
      </c>
      <c r="AY326" s="197" t="s">
        <v>128</v>
      </c>
    </row>
    <row r="327" s="15" customFormat="1">
      <c r="A327" s="15"/>
      <c r="B327" s="204"/>
      <c r="C327" s="15"/>
      <c r="D327" s="184" t="s">
        <v>140</v>
      </c>
      <c r="E327" s="205" t="s">
        <v>1</v>
      </c>
      <c r="F327" s="206" t="s">
        <v>150</v>
      </c>
      <c r="G327" s="15"/>
      <c r="H327" s="207">
        <v>21.010000000000002</v>
      </c>
      <c r="I327" s="208"/>
      <c r="J327" s="15"/>
      <c r="K327" s="15"/>
      <c r="L327" s="204"/>
      <c r="M327" s="209"/>
      <c r="N327" s="210"/>
      <c r="O327" s="210"/>
      <c r="P327" s="210"/>
      <c r="Q327" s="210"/>
      <c r="R327" s="210"/>
      <c r="S327" s="210"/>
      <c r="T327" s="21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05" t="s">
        <v>140</v>
      </c>
      <c r="AU327" s="205" t="s">
        <v>87</v>
      </c>
      <c r="AV327" s="15" t="s">
        <v>138</v>
      </c>
      <c r="AW327" s="15" t="s">
        <v>31</v>
      </c>
      <c r="AX327" s="15" t="s">
        <v>85</v>
      </c>
      <c r="AY327" s="205" t="s">
        <v>128</v>
      </c>
    </row>
    <row r="328" s="12" customFormat="1" ht="22.8" customHeight="1">
      <c r="A328" s="12"/>
      <c r="B328" s="157"/>
      <c r="C328" s="12"/>
      <c r="D328" s="158" t="s">
        <v>76</v>
      </c>
      <c r="E328" s="168" t="s">
        <v>410</v>
      </c>
      <c r="F328" s="168" t="s">
        <v>411</v>
      </c>
      <c r="G328" s="12"/>
      <c r="H328" s="12"/>
      <c r="I328" s="160"/>
      <c r="J328" s="169">
        <f>BK328</f>
        <v>0</v>
      </c>
      <c r="K328" s="12"/>
      <c r="L328" s="157"/>
      <c r="M328" s="162"/>
      <c r="N328" s="163"/>
      <c r="O328" s="163"/>
      <c r="P328" s="164">
        <f>SUM(P329:P357)</f>
        <v>0</v>
      </c>
      <c r="Q328" s="163"/>
      <c r="R328" s="164">
        <f>SUM(R329:R357)</f>
        <v>0</v>
      </c>
      <c r="S328" s="163"/>
      <c r="T328" s="165">
        <f>SUM(T329:T357)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58" t="s">
        <v>85</v>
      </c>
      <c r="AT328" s="166" t="s">
        <v>76</v>
      </c>
      <c r="AU328" s="166" t="s">
        <v>85</v>
      </c>
      <c r="AY328" s="158" t="s">
        <v>128</v>
      </c>
      <c r="BK328" s="167">
        <f>SUM(BK329:BK357)</f>
        <v>0</v>
      </c>
    </row>
    <row r="329" s="2" customFormat="1" ht="76.35" customHeight="1">
      <c r="A329" s="37"/>
      <c r="B329" s="170"/>
      <c r="C329" s="171" t="s">
        <v>421</v>
      </c>
      <c r="D329" s="171" t="s">
        <v>133</v>
      </c>
      <c r="E329" s="172" t="s">
        <v>413</v>
      </c>
      <c r="F329" s="173" t="s">
        <v>414</v>
      </c>
      <c r="G329" s="174" t="s">
        <v>271</v>
      </c>
      <c r="H329" s="175">
        <v>21.780000000000001</v>
      </c>
      <c r="I329" s="176"/>
      <c r="J329" s="177">
        <f>ROUND(I329*H329,2)</f>
        <v>0</v>
      </c>
      <c r="K329" s="173" t="s">
        <v>137</v>
      </c>
      <c r="L329" s="38"/>
      <c r="M329" s="178" t="s">
        <v>1</v>
      </c>
      <c r="N329" s="179" t="s">
        <v>42</v>
      </c>
      <c r="O329" s="76"/>
      <c r="P329" s="180">
        <f>O329*H329</f>
        <v>0</v>
      </c>
      <c r="Q329" s="180">
        <v>0</v>
      </c>
      <c r="R329" s="180">
        <f>Q329*H329</f>
        <v>0</v>
      </c>
      <c r="S329" s="180">
        <v>0</v>
      </c>
      <c r="T329" s="18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2" t="s">
        <v>138</v>
      </c>
      <c r="AT329" s="182" t="s">
        <v>133</v>
      </c>
      <c r="AU329" s="182" t="s">
        <v>87</v>
      </c>
      <c r="AY329" s="18" t="s">
        <v>128</v>
      </c>
      <c r="BE329" s="183">
        <f>IF(N329="základní",J329,0)</f>
        <v>0</v>
      </c>
      <c r="BF329" s="183">
        <f>IF(N329="snížená",J329,0)</f>
        <v>0</v>
      </c>
      <c r="BG329" s="183">
        <f>IF(N329="zákl. přenesená",J329,0)</f>
        <v>0</v>
      </c>
      <c r="BH329" s="183">
        <f>IF(N329="sníž. přenesená",J329,0)</f>
        <v>0</v>
      </c>
      <c r="BI329" s="183">
        <f>IF(N329="nulová",J329,0)</f>
        <v>0</v>
      </c>
      <c r="BJ329" s="18" t="s">
        <v>85</v>
      </c>
      <c r="BK329" s="183">
        <f>ROUND(I329*H329,2)</f>
        <v>0</v>
      </c>
      <c r="BL329" s="18" t="s">
        <v>138</v>
      </c>
      <c r="BM329" s="182" t="s">
        <v>424</v>
      </c>
    </row>
    <row r="330" s="2" customFormat="1">
      <c r="A330" s="37"/>
      <c r="B330" s="38"/>
      <c r="C330" s="37"/>
      <c r="D330" s="184" t="s">
        <v>139</v>
      </c>
      <c r="E330" s="37"/>
      <c r="F330" s="185" t="s">
        <v>416</v>
      </c>
      <c r="G330" s="37"/>
      <c r="H330" s="37"/>
      <c r="I330" s="186"/>
      <c r="J330" s="37"/>
      <c r="K330" s="37"/>
      <c r="L330" s="38"/>
      <c r="M330" s="187"/>
      <c r="N330" s="188"/>
      <c r="O330" s="76"/>
      <c r="P330" s="76"/>
      <c r="Q330" s="76"/>
      <c r="R330" s="76"/>
      <c r="S330" s="76"/>
      <c r="T330" s="7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8" t="s">
        <v>139</v>
      </c>
      <c r="AU330" s="18" t="s">
        <v>87</v>
      </c>
    </row>
    <row r="331" s="13" customFormat="1">
      <c r="A331" s="13"/>
      <c r="B331" s="189"/>
      <c r="C331" s="13"/>
      <c r="D331" s="184" t="s">
        <v>140</v>
      </c>
      <c r="E331" s="190" t="s">
        <v>1</v>
      </c>
      <c r="F331" s="191" t="s">
        <v>319</v>
      </c>
      <c r="G331" s="13"/>
      <c r="H331" s="190" t="s">
        <v>1</v>
      </c>
      <c r="I331" s="192"/>
      <c r="J331" s="13"/>
      <c r="K331" s="13"/>
      <c r="L331" s="189"/>
      <c r="M331" s="193"/>
      <c r="N331" s="194"/>
      <c r="O331" s="194"/>
      <c r="P331" s="194"/>
      <c r="Q331" s="194"/>
      <c r="R331" s="194"/>
      <c r="S331" s="194"/>
      <c r="T331" s="19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0" t="s">
        <v>140</v>
      </c>
      <c r="AU331" s="190" t="s">
        <v>87</v>
      </c>
      <c r="AV331" s="13" t="s">
        <v>85</v>
      </c>
      <c r="AW331" s="13" t="s">
        <v>31</v>
      </c>
      <c r="AX331" s="13" t="s">
        <v>77</v>
      </c>
      <c r="AY331" s="190" t="s">
        <v>128</v>
      </c>
    </row>
    <row r="332" s="13" customFormat="1">
      <c r="A332" s="13"/>
      <c r="B332" s="189"/>
      <c r="C332" s="13"/>
      <c r="D332" s="184" t="s">
        <v>140</v>
      </c>
      <c r="E332" s="190" t="s">
        <v>1</v>
      </c>
      <c r="F332" s="191" t="s">
        <v>417</v>
      </c>
      <c r="G332" s="13"/>
      <c r="H332" s="190" t="s">
        <v>1</v>
      </c>
      <c r="I332" s="192"/>
      <c r="J332" s="13"/>
      <c r="K332" s="13"/>
      <c r="L332" s="189"/>
      <c r="M332" s="193"/>
      <c r="N332" s="194"/>
      <c r="O332" s="194"/>
      <c r="P332" s="194"/>
      <c r="Q332" s="194"/>
      <c r="R332" s="194"/>
      <c r="S332" s="194"/>
      <c r="T332" s="19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0" t="s">
        <v>140</v>
      </c>
      <c r="AU332" s="190" t="s">
        <v>87</v>
      </c>
      <c r="AV332" s="13" t="s">
        <v>85</v>
      </c>
      <c r="AW332" s="13" t="s">
        <v>31</v>
      </c>
      <c r="AX332" s="13" t="s">
        <v>77</v>
      </c>
      <c r="AY332" s="190" t="s">
        <v>128</v>
      </c>
    </row>
    <row r="333" s="14" customFormat="1">
      <c r="A333" s="14"/>
      <c r="B333" s="196"/>
      <c r="C333" s="14"/>
      <c r="D333" s="184" t="s">
        <v>140</v>
      </c>
      <c r="E333" s="197" t="s">
        <v>1</v>
      </c>
      <c r="F333" s="198" t="s">
        <v>544</v>
      </c>
      <c r="G333" s="14"/>
      <c r="H333" s="199">
        <v>21.780000000000001</v>
      </c>
      <c r="I333" s="200"/>
      <c r="J333" s="14"/>
      <c r="K333" s="14"/>
      <c r="L333" s="196"/>
      <c r="M333" s="201"/>
      <c r="N333" s="202"/>
      <c r="O333" s="202"/>
      <c r="P333" s="202"/>
      <c r="Q333" s="202"/>
      <c r="R333" s="202"/>
      <c r="S333" s="202"/>
      <c r="T333" s="20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7" t="s">
        <v>140</v>
      </c>
      <c r="AU333" s="197" t="s">
        <v>87</v>
      </c>
      <c r="AV333" s="14" t="s">
        <v>87</v>
      </c>
      <c r="AW333" s="14" t="s">
        <v>31</v>
      </c>
      <c r="AX333" s="14" t="s">
        <v>77</v>
      </c>
      <c r="AY333" s="197" t="s">
        <v>128</v>
      </c>
    </row>
    <row r="334" s="15" customFormat="1">
      <c r="A334" s="15"/>
      <c r="B334" s="204"/>
      <c r="C334" s="15"/>
      <c r="D334" s="184" t="s">
        <v>140</v>
      </c>
      <c r="E334" s="205" t="s">
        <v>1</v>
      </c>
      <c r="F334" s="206" t="s">
        <v>150</v>
      </c>
      <c r="G334" s="15"/>
      <c r="H334" s="207">
        <v>21.780000000000001</v>
      </c>
      <c r="I334" s="208"/>
      <c r="J334" s="15"/>
      <c r="K334" s="15"/>
      <c r="L334" s="204"/>
      <c r="M334" s="209"/>
      <c r="N334" s="210"/>
      <c r="O334" s="210"/>
      <c r="P334" s="210"/>
      <c r="Q334" s="210"/>
      <c r="R334" s="210"/>
      <c r="S334" s="210"/>
      <c r="T334" s="211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05" t="s">
        <v>140</v>
      </c>
      <c r="AU334" s="205" t="s">
        <v>87</v>
      </c>
      <c r="AV334" s="15" t="s">
        <v>138</v>
      </c>
      <c r="AW334" s="15" t="s">
        <v>31</v>
      </c>
      <c r="AX334" s="15" t="s">
        <v>85</v>
      </c>
      <c r="AY334" s="205" t="s">
        <v>128</v>
      </c>
    </row>
    <row r="335" s="2" customFormat="1" ht="21.75" customHeight="1">
      <c r="A335" s="37"/>
      <c r="B335" s="170"/>
      <c r="C335" s="212" t="s">
        <v>257</v>
      </c>
      <c r="D335" s="212" t="s">
        <v>151</v>
      </c>
      <c r="E335" s="213" t="s">
        <v>418</v>
      </c>
      <c r="F335" s="214" t="s">
        <v>417</v>
      </c>
      <c r="G335" s="215" t="s">
        <v>271</v>
      </c>
      <c r="H335" s="216">
        <v>22.216000000000001</v>
      </c>
      <c r="I335" s="217"/>
      <c r="J335" s="218">
        <f>ROUND(I335*H335,2)</f>
        <v>0</v>
      </c>
      <c r="K335" s="214" t="s">
        <v>137</v>
      </c>
      <c r="L335" s="219"/>
      <c r="M335" s="220" t="s">
        <v>1</v>
      </c>
      <c r="N335" s="221" t="s">
        <v>42</v>
      </c>
      <c r="O335" s="76"/>
      <c r="P335" s="180">
        <f>O335*H335</f>
        <v>0</v>
      </c>
      <c r="Q335" s="180">
        <v>0</v>
      </c>
      <c r="R335" s="180">
        <f>Q335*H335</f>
        <v>0</v>
      </c>
      <c r="S335" s="180">
        <v>0</v>
      </c>
      <c r="T335" s="18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2" t="s">
        <v>153</v>
      </c>
      <c r="AT335" s="182" t="s">
        <v>151</v>
      </c>
      <c r="AU335" s="182" t="s">
        <v>87</v>
      </c>
      <c r="AY335" s="18" t="s">
        <v>128</v>
      </c>
      <c r="BE335" s="183">
        <f>IF(N335="základní",J335,0)</f>
        <v>0</v>
      </c>
      <c r="BF335" s="183">
        <f>IF(N335="snížená",J335,0)</f>
        <v>0</v>
      </c>
      <c r="BG335" s="183">
        <f>IF(N335="zákl. přenesená",J335,0)</f>
        <v>0</v>
      </c>
      <c r="BH335" s="183">
        <f>IF(N335="sníž. přenesená",J335,0)</f>
        <v>0</v>
      </c>
      <c r="BI335" s="183">
        <f>IF(N335="nulová",J335,0)</f>
        <v>0</v>
      </c>
      <c r="BJ335" s="18" t="s">
        <v>85</v>
      </c>
      <c r="BK335" s="183">
        <f>ROUND(I335*H335,2)</f>
        <v>0</v>
      </c>
      <c r="BL335" s="18" t="s">
        <v>138</v>
      </c>
      <c r="BM335" s="182" t="s">
        <v>432</v>
      </c>
    </row>
    <row r="336" s="2" customFormat="1">
      <c r="A336" s="37"/>
      <c r="B336" s="38"/>
      <c r="C336" s="37"/>
      <c r="D336" s="184" t="s">
        <v>139</v>
      </c>
      <c r="E336" s="37"/>
      <c r="F336" s="185" t="s">
        <v>417</v>
      </c>
      <c r="G336" s="37"/>
      <c r="H336" s="37"/>
      <c r="I336" s="186"/>
      <c r="J336" s="37"/>
      <c r="K336" s="37"/>
      <c r="L336" s="38"/>
      <c r="M336" s="187"/>
      <c r="N336" s="188"/>
      <c r="O336" s="76"/>
      <c r="P336" s="76"/>
      <c r="Q336" s="76"/>
      <c r="R336" s="76"/>
      <c r="S336" s="76"/>
      <c r="T336" s="7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8" t="s">
        <v>139</v>
      </c>
      <c r="AU336" s="18" t="s">
        <v>87</v>
      </c>
    </row>
    <row r="337" s="13" customFormat="1">
      <c r="A337" s="13"/>
      <c r="B337" s="189"/>
      <c r="C337" s="13"/>
      <c r="D337" s="184" t="s">
        <v>140</v>
      </c>
      <c r="E337" s="190" t="s">
        <v>1</v>
      </c>
      <c r="F337" s="191" t="s">
        <v>417</v>
      </c>
      <c r="G337" s="13"/>
      <c r="H337" s="190" t="s">
        <v>1</v>
      </c>
      <c r="I337" s="192"/>
      <c r="J337" s="13"/>
      <c r="K337" s="13"/>
      <c r="L337" s="189"/>
      <c r="M337" s="193"/>
      <c r="N337" s="194"/>
      <c r="O337" s="194"/>
      <c r="P337" s="194"/>
      <c r="Q337" s="194"/>
      <c r="R337" s="194"/>
      <c r="S337" s="194"/>
      <c r="T337" s="19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0" t="s">
        <v>140</v>
      </c>
      <c r="AU337" s="190" t="s">
        <v>87</v>
      </c>
      <c r="AV337" s="13" t="s">
        <v>85</v>
      </c>
      <c r="AW337" s="13" t="s">
        <v>31</v>
      </c>
      <c r="AX337" s="13" t="s">
        <v>77</v>
      </c>
      <c r="AY337" s="190" t="s">
        <v>128</v>
      </c>
    </row>
    <row r="338" s="14" customFormat="1">
      <c r="A338" s="14"/>
      <c r="B338" s="196"/>
      <c r="C338" s="14"/>
      <c r="D338" s="184" t="s">
        <v>140</v>
      </c>
      <c r="E338" s="197" t="s">
        <v>1</v>
      </c>
      <c r="F338" s="198" t="s">
        <v>558</v>
      </c>
      <c r="G338" s="14"/>
      <c r="H338" s="199">
        <v>22.216000000000001</v>
      </c>
      <c r="I338" s="200"/>
      <c r="J338" s="14"/>
      <c r="K338" s="14"/>
      <c r="L338" s="196"/>
      <c r="M338" s="201"/>
      <c r="N338" s="202"/>
      <c r="O338" s="202"/>
      <c r="P338" s="202"/>
      <c r="Q338" s="202"/>
      <c r="R338" s="202"/>
      <c r="S338" s="202"/>
      <c r="T338" s="20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7" t="s">
        <v>140</v>
      </c>
      <c r="AU338" s="197" t="s">
        <v>87</v>
      </c>
      <c r="AV338" s="14" t="s">
        <v>87</v>
      </c>
      <c r="AW338" s="14" t="s">
        <v>31</v>
      </c>
      <c r="AX338" s="14" t="s">
        <v>77</v>
      </c>
      <c r="AY338" s="197" t="s">
        <v>128</v>
      </c>
    </row>
    <row r="339" s="15" customFormat="1">
      <c r="A339" s="15"/>
      <c r="B339" s="204"/>
      <c r="C339" s="15"/>
      <c r="D339" s="184" t="s">
        <v>140</v>
      </c>
      <c r="E339" s="205" t="s">
        <v>1</v>
      </c>
      <c r="F339" s="206" t="s">
        <v>150</v>
      </c>
      <c r="G339" s="15"/>
      <c r="H339" s="207">
        <v>22.216000000000001</v>
      </c>
      <c r="I339" s="208"/>
      <c r="J339" s="15"/>
      <c r="K339" s="15"/>
      <c r="L339" s="204"/>
      <c r="M339" s="209"/>
      <c r="N339" s="210"/>
      <c r="O339" s="210"/>
      <c r="P339" s="210"/>
      <c r="Q339" s="210"/>
      <c r="R339" s="210"/>
      <c r="S339" s="210"/>
      <c r="T339" s="211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05" t="s">
        <v>140</v>
      </c>
      <c r="AU339" s="205" t="s">
        <v>87</v>
      </c>
      <c r="AV339" s="15" t="s">
        <v>138</v>
      </c>
      <c r="AW339" s="15" t="s">
        <v>31</v>
      </c>
      <c r="AX339" s="15" t="s">
        <v>85</v>
      </c>
      <c r="AY339" s="205" t="s">
        <v>128</v>
      </c>
    </row>
    <row r="340" s="2" customFormat="1" ht="49.05" customHeight="1">
      <c r="A340" s="37"/>
      <c r="B340" s="170"/>
      <c r="C340" s="171" t="s">
        <v>433</v>
      </c>
      <c r="D340" s="171" t="s">
        <v>133</v>
      </c>
      <c r="E340" s="172" t="s">
        <v>422</v>
      </c>
      <c r="F340" s="173" t="s">
        <v>423</v>
      </c>
      <c r="G340" s="174" t="s">
        <v>187</v>
      </c>
      <c r="H340" s="175">
        <v>32.100000000000001</v>
      </c>
      <c r="I340" s="176"/>
      <c r="J340" s="177">
        <f>ROUND(I340*H340,2)</f>
        <v>0</v>
      </c>
      <c r="K340" s="173" t="s">
        <v>137</v>
      </c>
      <c r="L340" s="38"/>
      <c r="M340" s="178" t="s">
        <v>1</v>
      </c>
      <c r="N340" s="179" t="s">
        <v>42</v>
      </c>
      <c r="O340" s="76"/>
      <c r="P340" s="180">
        <f>O340*H340</f>
        <v>0</v>
      </c>
      <c r="Q340" s="180">
        <v>0</v>
      </c>
      <c r="R340" s="180">
        <f>Q340*H340</f>
        <v>0</v>
      </c>
      <c r="S340" s="180">
        <v>0</v>
      </c>
      <c r="T340" s="181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2" t="s">
        <v>138</v>
      </c>
      <c r="AT340" s="182" t="s">
        <v>133</v>
      </c>
      <c r="AU340" s="182" t="s">
        <v>87</v>
      </c>
      <c r="AY340" s="18" t="s">
        <v>128</v>
      </c>
      <c r="BE340" s="183">
        <f>IF(N340="základní",J340,0)</f>
        <v>0</v>
      </c>
      <c r="BF340" s="183">
        <f>IF(N340="snížená",J340,0)</f>
        <v>0</v>
      </c>
      <c r="BG340" s="183">
        <f>IF(N340="zákl. přenesená",J340,0)</f>
        <v>0</v>
      </c>
      <c r="BH340" s="183">
        <f>IF(N340="sníž. přenesená",J340,0)</f>
        <v>0</v>
      </c>
      <c r="BI340" s="183">
        <f>IF(N340="nulová",J340,0)</f>
        <v>0</v>
      </c>
      <c r="BJ340" s="18" t="s">
        <v>85</v>
      </c>
      <c r="BK340" s="183">
        <f>ROUND(I340*H340,2)</f>
        <v>0</v>
      </c>
      <c r="BL340" s="18" t="s">
        <v>138</v>
      </c>
      <c r="BM340" s="182" t="s">
        <v>435</v>
      </c>
    </row>
    <row r="341" s="2" customFormat="1">
      <c r="A341" s="37"/>
      <c r="B341" s="38"/>
      <c r="C341" s="37"/>
      <c r="D341" s="184" t="s">
        <v>139</v>
      </c>
      <c r="E341" s="37"/>
      <c r="F341" s="185" t="s">
        <v>423</v>
      </c>
      <c r="G341" s="37"/>
      <c r="H341" s="37"/>
      <c r="I341" s="186"/>
      <c r="J341" s="37"/>
      <c r="K341" s="37"/>
      <c r="L341" s="38"/>
      <c r="M341" s="187"/>
      <c r="N341" s="188"/>
      <c r="O341" s="76"/>
      <c r="P341" s="76"/>
      <c r="Q341" s="76"/>
      <c r="R341" s="76"/>
      <c r="S341" s="76"/>
      <c r="T341" s="7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8" t="s">
        <v>139</v>
      </c>
      <c r="AU341" s="18" t="s">
        <v>87</v>
      </c>
    </row>
    <row r="342" s="13" customFormat="1">
      <c r="A342" s="13"/>
      <c r="B342" s="189"/>
      <c r="C342" s="13"/>
      <c r="D342" s="184" t="s">
        <v>140</v>
      </c>
      <c r="E342" s="190" t="s">
        <v>1</v>
      </c>
      <c r="F342" s="191" t="s">
        <v>559</v>
      </c>
      <c r="G342" s="13"/>
      <c r="H342" s="190" t="s">
        <v>1</v>
      </c>
      <c r="I342" s="192"/>
      <c r="J342" s="13"/>
      <c r="K342" s="13"/>
      <c r="L342" s="189"/>
      <c r="M342" s="193"/>
      <c r="N342" s="194"/>
      <c r="O342" s="194"/>
      <c r="P342" s="194"/>
      <c r="Q342" s="194"/>
      <c r="R342" s="194"/>
      <c r="S342" s="194"/>
      <c r="T342" s="19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0" t="s">
        <v>140</v>
      </c>
      <c r="AU342" s="190" t="s">
        <v>87</v>
      </c>
      <c r="AV342" s="13" t="s">
        <v>85</v>
      </c>
      <c r="AW342" s="13" t="s">
        <v>31</v>
      </c>
      <c r="AX342" s="13" t="s">
        <v>77</v>
      </c>
      <c r="AY342" s="190" t="s">
        <v>128</v>
      </c>
    </row>
    <row r="343" s="13" customFormat="1">
      <c r="A343" s="13"/>
      <c r="B343" s="189"/>
      <c r="C343" s="13"/>
      <c r="D343" s="184" t="s">
        <v>140</v>
      </c>
      <c r="E343" s="190" t="s">
        <v>1</v>
      </c>
      <c r="F343" s="191" t="s">
        <v>425</v>
      </c>
      <c r="G343" s="13"/>
      <c r="H343" s="190" t="s">
        <v>1</v>
      </c>
      <c r="I343" s="192"/>
      <c r="J343" s="13"/>
      <c r="K343" s="13"/>
      <c r="L343" s="189"/>
      <c r="M343" s="193"/>
      <c r="N343" s="194"/>
      <c r="O343" s="194"/>
      <c r="P343" s="194"/>
      <c r="Q343" s="194"/>
      <c r="R343" s="194"/>
      <c r="S343" s="194"/>
      <c r="T343" s="19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0" t="s">
        <v>140</v>
      </c>
      <c r="AU343" s="190" t="s">
        <v>87</v>
      </c>
      <c r="AV343" s="13" t="s">
        <v>85</v>
      </c>
      <c r="AW343" s="13" t="s">
        <v>31</v>
      </c>
      <c r="AX343" s="13" t="s">
        <v>77</v>
      </c>
      <c r="AY343" s="190" t="s">
        <v>128</v>
      </c>
    </row>
    <row r="344" s="14" customFormat="1">
      <c r="A344" s="14"/>
      <c r="B344" s="196"/>
      <c r="C344" s="14"/>
      <c r="D344" s="184" t="s">
        <v>140</v>
      </c>
      <c r="E344" s="197" t="s">
        <v>1</v>
      </c>
      <c r="F344" s="198" t="s">
        <v>560</v>
      </c>
      <c r="G344" s="14"/>
      <c r="H344" s="199">
        <v>25.100000000000001</v>
      </c>
      <c r="I344" s="200"/>
      <c r="J344" s="14"/>
      <c r="K344" s="14"/>
      <c r="L344" s="196"/>
      <c r="M344" s="201"/>
      <c r="N344" s="202"/>
      <c r="O344" s="202"/>
      <c r="P344" s="202"/>
      <c r="Q344" s="202"/>
      <c r="R344" s="202"/>
      <c r="S344" s="202"/>
      <c r="T344" s="20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7" t="s">
        <v>140</v>
      </c>
      <c r="AU344" s="197" t="s">
        <v>87</v>
      </c>
      <c r="AV344" s="14" t="s">
        <v>87</v>
      </c>
      <c r="AW344" s="14" t="s">
        <v>31</v>
      </c>
      <c r="AX344" s="14" t="s">
        <v>77</v>
      </c>
      <c r="AY344" s="197" t="s">
        <v>128</v>
      </c>
    </row>
    <row r="345" s="13" customFormat="1">
      <c r="A345" s="13"/>
      <c r="B345" s="189"/>
      <c r="C345" s="13"/>
      <c r="D345" s="184" t="s">
        <v>140</v>
      </c>
      <c r="E345" s="190" t="s">
        <v>1</v>
      </c>
      <c r="F345" s="191" t="s">
        <v>427</v>
      </c>
      <c r="G345" s="13"/>
      <c r="H345" s="190" t="s">
        <v>1</v>
      </c>
      <c r="I345" s="192"/>
      <c r="J345" s="13"/>
      <c r="K345" s="13"/>
      <c r="L345" s="189"/>
      <c r="M345" s="193"/>
      <c r="N345" s="194"/>
      <c r="O345" s="194"/>
      <c r="P345" s="194"/>
      <c r="Q345" s="194"/>
      <c r="R345" s="194"/>
      <c r="S345" s="194"/>
      <c r="T345" s="19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0" t="s">
        <v>140</v>
      </c>
      <c r="AU345" s="190" t="s">
        <v>87</v>
      </c>
      <c r="AV345" s="13" t="s">
        <v>85</v>
      </c>
      <c r="AW345" s="13" t="s">
        <v>31</v>
      </c>
      <c r="AX345" s="13" t="s">
        <v>77</v>
      </c>
      <c r="AY345" s="190" t="s">
        <v>128</v>
      </c>
    </row>
    <row r="346" s="14" customFormat="1">
      <c r="A346" s="14"/>
      <c r="B346" s="196"/>
      <c r="C346" s="14"/>
      <c r="D346" s="184" t="s">
        <v>140</v>
      </c>
      <c r="E346" s="197" t="s">
        <v>1</v>
      </c>
      <c r="F346" s="198" t="s">
        <v>561</v>
      </c>
      <c r="G346" s="14"/>
      <c r="H346" s="199">
        <v>7</v>
      </c>
      <c r="I346" s="200"/>
      <c r="J346" s="14"/>
      <c r="K346" s="14"/>
      <c r="L346" s="196"/>
      <c r="M346" s="201"/>
      <c r="N346" s="202"/>
      <c r="O346" s="202"/>
      <c r="P346" s="202"/>
      <c r="Q346" s="202"/>
      <c r="R346" s="202"/>
      <c r="S346" s="202"/>
      <c r="T346" s="20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7" t="s">
        <v>140</v>
      </c>
      <c r="AU346" s="197" t="s">
        <v>87</v>
      </c>
      <c r="AV346" s="14" t="s">
        <v>87</v>
      </c>
      <c r="AW346" s="14" t="s">
        <v>31</v>
      </c>
      <c r="AX346" s="14" t="s">
        <v>77</v>
      </c>
      <c r="AY346" s="197" t="s">
        <v>128</v>
      </c>
    </row>
    <row r="347" s="15" customFormat="1">
      <c r="A347" s="15"/>
      <c r="B347" s="204"/>
      <c r="C347" s="15"/>
      <c r="D347" s="184" t="s">
        <v>140</v>
      </c>
      <c r="E347" s="205" t="s">
        <v>1</v>
      </c>
      <c r="F347" s="206" t="s">
        <v>150</v>
      </c>
      <c r="G347" s="15"/>
      <c r="H347" s="207">
        <v>32.100000000000001</v>
      </c>
      <c r="I347" s="208"/>
      <c r="J347" s="15"/>
      <c r="K347" s="15"/>
      <c r="L347" s="204"/>
      <c r="M347" s="209"/>
      <c r="N347" s="210"/>
      <c r="O347" s="210"/>
      <c r="P347" s="210"/>
      <c r="Q347" s="210"/>
      <c r="R347" s="210"/>
      <c r="S347" s="210"/>
      <c r="T347" s="211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05" t="s">
        <v>140</v>
      </c>
      <c r="AU347" s="205" t="s">
        <v>87</v>
      </c>
      <c r="AV347" s="15" t="s">
        <v>138</v>
      </c>
      <c r="AW347" s="15" t="s">
        <v>31</v>
      </c>
      <c r="AX347" s="15" t="s">
        <v>85</v>
      </c>
      <c r="AY347" s="205" t="s">
        <v>128</v>
      </c>
    </row>
    <row r="348" s="2" customFormat="1" ht="16.5" customHeight="1">
      <c r="A348" s="37"/>
      <c r="B348" s="170"/>
      <c r="C348" s="212" t="s">
        <v>344</v>
      </c>
      <c r="D348" s="212" t="s">
        <v>151</v>
      </c>
      <c r="E348" s="213" t="s">
        <v>431</v>
      </c>
      <c r="F348" s="214" t="s">
        <v>425</v>
      </c>
      <c r="G348" s="215" t="s">
        <v>187</v>
      </c>
      <c r="H348" s="216">
        <v>25.100000000000001</v>
      </c>
      <c r="I348" s="217"/>
      <c r="J348" s="218">
        <f>ROUND(I348*H348,2)</f>
        <v>0</v>
      </c>
      <c r="K348" s="214" t="s">
        <v>137</v>
      </c>
      <c r="L348" s="219"/>
      <c r="M348" s="220" t="s">
        <v>1</v>
      </c>
      <c r="N348" s="221" t="s">
        <v>42</v>
      </c>
      <c r="O348" s="76"/>
      <c r="P348" s="180">
        <f>O348*H348</f>
        <v>0</v>
      </c>
      <c r="Q348" s="180">
        <v>0</v>
      </c>
      <c r="R348" s="180">
        <f>Q348*H348</f>
        <v>0</v>
      </c>
      <c r="S348" s="180">
        <v>0</v>
      </c>
      <c r="T348" s="18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2" t="s">
        <v>153</v>
      </c>
      <c r="AT348" s="182" t="s">
        <v>151</v>
      </c>
      <c r="AU348" s="182" t="s">
        <v>87</v>
      </c>
      <c r="AY348" s="18" t="s">
        <v>128</v>
      </c>
      <c r="BE348" s="183">
        <f>IF(N348="základní",J348,0)</f>
        <v>0</v>
      </c>
      <c r="BF348" s="183">
        <f>IF(N348="snížená",J348,0)</f>
        <v>0</v>
      </c>
      <c r="BG348" s="183">
        <f>IF(N348="zákl. přenesená",J348,0)</f>
        <v>0</v>
      </c>
      <c r="BH348" s="183">
        <f>IF(N348="sníž. přenesená",J348,0)</f>
        <v>0</v>
      </c>
      <c r="BI348" s="183">
        <f>IF(N348="nulová",J348,0)</f>
        <v>0</v>
      </c>
      <c r="BJ348" s="18" t="s">
        <v>85</v>
      </c>
      <c r="BK348" s="183">
        <f>ROUND(I348*H348,2)</f>
        <v>0</v>
      </c>
      <c r="BL348" s="18" t="s">
        <v>138</v>
      </c>
      <c r="BM348" s="182" t="s">
        <v>437</v>
      </c>
    </row>
    <row r="349" s="2" customFormat="1">
      <c r="A349" s="37"/>
      <c r="B349" s="38"/>
      <c r="C349" s="37"/>
      <c r="D349" s="184" t="s">
        <v>139</v>
      </c>
      <c r="E349" s="37"/>
      <c r="F349" s="185" t="s">
        <v>425</v>
      </c>
      <c r="G349" s="37"/>
      <c r="H349" s="37"/>
      <c r="I349" s="186"/>
      <c r="J349" s="37"/>
      <c r="K349" s="37"/>
      <c r="L349" s="38"/>
      <c r="M349" s="187"/>
      <c r="N349" s="188"/>
      <c r="O349" s="76"/>
      <c r="P349" s="76"/>
      <c r="Q349" s="76"/>
      <c r="R349" s="76"/>
      <c r="S349" s="76"/>
      <c r="T349" s="7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8" t="s">
        <v>139</v>
      </c>
      <c r="AU349" s="18" t="s">
        <v>87</v>
      </c>
    </row>
    <row r="350" s="13" customFormat="1">
      <c r="A350" s="13"/>
      <c r="B350" s="189"/>
      <c r="C350" s="13"/>
      <c r="D350" s="184" t="s">
        <v>140</v>
      </c>
      <c r="E350" s="190" t="s">
        <v>1</v>
      </c>
      <c r="F350" s="191" t="s">
        <v>425</v>
      </c>
      <c r="G350" s="13"/>
      <c r="H350" s="190" t="s">
        <v>1</v>
      </c>
      <c r="I350" s="192"/>
      <c r="J350" s="13"/>
      <c r="K350" s="13"/>
      <c r="L350" s="189"/>
      <c r="M350" s="193"/>
      <c r="N350" s="194"/>
      <c r="O350" s="194"/>
      <c r="P350" s="194"/>
      <c r="Q350" s="194"/>
      <c r="R350" s="194"/>
      <c r="S350" s="194"/>
      <c r="T350" s="19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0" t="s">
        <v>140</v>
      </c>
      <c r="AU350" s="190" t="s">
        <v>87</v>
      </c>
      <c r="AV350" s="13" t="s">
        <v>85</v>
      </c>
      <c r="AW350" s="13" t="s">
        <v>31</v>
      </c>
      <c r="AX350" s="13" t="s">
        <v>77</v>
      </c>
      <c r="AY350" s="190" t="s">
        <v>128</v>
      </c>
    </row>
    <row r="351" s="14" customFormat="1">
      <c r="A351" s="14"/>
      <c r="B351" s="196"/>
      <c r="C351" s="14"/>
      <c r="D351" s="184" t="s">
        <v>140</v>
      </c>
      <c r="E351" s="197" t="s">
        <v>1</v>
      </c>
      <c r="F351" s="198" t="s">
        <v>560</v>
      </c>
      <c r="G351" s="14"/>
      <c r="H351" s="199">
        <v>25.100000000000001</v>
      </c>
      <c r="I351" s="200"/>
      <c r="J351" s="14"/>
      <c r="K351" s="14"/>
      <c r="L351" s="196"/>
      <c r="M351" s="201"/>
      <c r="N351" s="202"/>
      <c r="O351" s="202"/>
      <c r="P351" s="202"/>
      <c r="Q351" s="202"/>
      <c r="R351" s="202"/>
      <c r="S351" s="202"/>
      <c r="T351" s="20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7" t="s">
        <v>140</v>
      </c>
      <c r="AU351" s="197" t="s">
        <v>87</v>
      </c>
      <c r="AV351" s="14" t="s">
        <v>87</v>
      </c>
      <c r="AW351" s="14" t="s">
        <v>31</v>
      </c>
      <c r="AX351" s="14" t="s">
        <v>77</v>
      </c>
      <c r="AY351" s="197" t="s">
        <v>128</v>
      </c>
    </row>
    <row r="352" s="15" customFormat="1">
      <c r="A352" s="15"/>
      <c r="B352" s="204"/>
      <c r="C352" s="15"/>
      <c r="D352" s="184" t="s">
        <v>140</v>
      </c>
      <c r="E352" s="205" t="s">
        <v>1</v>
      </c>
      <c r="F352" s="206" t="s">
        <v>150</v>
      </c>
      <c r="G352" s="15"/>
      <c r="H352" s="207">
        <v>25.100000000000001</v>
      </c>
      <c r="I352" s="208"/>
      <c r="J352" s="15"/>
      <c r="K352" s="15"/>
      <c r="L352" s="204"/>
      <c r="M352" s="209"/>
      <c r="N352" s="210"/>
      <c r="O352" s="210"/>
      <c r="P352" s="210"/>
      <c r="Q352" s="210"/>
      <c r="R352" s="210"/>
      <c r="S352" s="210"/>
      <c r="T352" s="21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05" t="s">
        <v>140</v>
      </c>
      <c r="AU352" s="205" t="s">
        <v>87</v>
      </c>
      <c r="AV352" s="15" t="s">
        <v>138</v>
      </c>
      <c r="AW352" s="15" t="s">
        <v>31</v>
      </c>
      <c r="AX352" s="15" t="s">
        <v>85</v>
      </c>
      <c r="AY352" s="205" t="s">
        <v>128</v>
      </c>
    </row>
    <row r="353" s="2" customFormat="1" ht="24.15" customHeight="1">
      <c r="A353" s="37"/>
      <c r="B353" s="170"/>
      <c r="C353" s="212" t="s">
        <v>438</v>
      </c>
      <c r="D353" s="212" t="s">
        <v>151</v>
      </c>
      <c r="E353" s="213" t="s">
        <v>434</v>
      </c>
      <c r="F353" s="214" t="s">
        <v>427</v>
      </c>
      <c r="G353" s="215" t="s">
        <v>187</v>
      </c>
      <c r="H353" s="216">
        <v>7</v>
      </c>
      <c r="I353" s="217"/>
      <c r="J353" s="218">
        <f>ROUND(I353*H353,2)</f>
        <v>0</v>
      </c>
      <c r="K353" s="214" t="s">
        <v>137</v>
      </c>
      <c r="L353" s="219"/>
      <c r="M353" s="220" t="s">
        <v>1</v>
      </c>
      <c r="N353" s="221" t="s">
        <v>42</v>
      </c>
      <c r="O353" s="76"/>
      <c r="P353" s="180">
        <f>O353*H353</f>
        <v>0</v>
      </c>
      <c r="Q353" s="180">
        <v>0</v>
      </c>
      <c r="R353" s="180">
        <f>Q353*H353</f>
        <v>0</v>
      </c>
      <c r="S353" s="180">
        <v>0</v>
      </c>
      <c r="T353" s="181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82" t="s">
        <v>153</v>
      </c>
      <c r="AT353" s="182" t="s">
        <v>151</v>
      </c>
      <c r="AU353" s="182" t="s">
        <v>87</v>
      </c>
      <c r="AY353" s="18" t="s">
        <v>128</v>
      </c>
      <c r="BE353" s="183">
        <f>IF(N353="základní",J353,0)</f>
        <v>0</v>
      </c>
      <c r="BF353" s="183">
        <f>IF(N353="snížená",J353,0)</f>
        <v>0</v>
      </c>
      <c r="BG353" s="183">
        <f>IF(N353="zákl. přenesená",J353,0)</f>
        <v>0</v>
      </c>
      <c r="BH353" s="183">
        <f>IF(N353="sníž. přenesená",J353,0)</f>
        <v>0</v>
      </c>
      <c r="BI353" s="183">
        <f>IF(N353="nulová",J353,0)</f>
        <v>0</v>
      </c>
      <c r="BJ353" s="18" t="s">
        <v>85</v>
      </c>
      <c r="BK353" s="183">
        <f>ROUND(I353*H353,2)</f>
        <v>0</v>
      </c>
      <c r="BL353" s="18" t="s">
        <v>138</v>
      </c>
      <c r="BM353" s="182" t="s">
        <v>441</v>
      </c>
    </row>
    <row r="354" s="2" customFormat="1">
      <c r="A354" s="37"/>
      <c r="B354" s="38"/>
      <c r="C354" s="37"/>
      <c r="D354" s="184" t="s">
        <v>139</v>
      </c>
      <c r="E354" s="37"/>
      <c r="F354" s="185" t="s">
        <v>427</v>
      </c>
      <c r="G354" s="37"/>
      <c r="H354" s="37"/>
      <c r="I354" s="186"/>
      <c r="J354" s="37"/>
      <c r="K354" s="37"/>
      <c r="L354" s="38"/>
      <c r="M354" s="187"/>
      <c r="N354" s="188"/>
      <c r="O354" s="76"/>
      <c r="P354" s="76"/>
      <c r="Q354" s="76"/>
      <c r="R354" s="76"/>
      <c r="S354" s="76"/>
      <c r="T354" s="7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8" t="s">
        <v>139</v>
      </c>
      <c r="AU354" s="18" t="s">
        <v>87</v>
      </c>
    </row>
    <row r="355" s="13" customFormat="1">
      <c r="A355" s="13"/>
      <c r="B355" s="189"/>
      <c r="C355" s="13"/>
      <c r="D355" s="184" t="s">
        <v>140</v>
      </c>
      <c r="E355" s="190" t="s">
        <v>1</v>
      </c>
      <c r="F355" s="191" t="s">
        <v>427</v>
      </c>
      <c r="G355" s="13"/>
      <c r="H355" s="190" t="s">
        <v>1</v>
      </c>
      <c r="I355" s="192"/>
      <c r="J355" s="13"/>
      <c r="K355" s="13"/>
      <c r="L355" s="189"/>
      <c r="M355" s="193"/>
      <c r="N355" s="194"/>
      <c r="O355" s="194"/>
      <c r="P355" s="194"/>
      <c r="Q355" s="194"/>
      <c r="R355" s="194"/>
      <c r="S355" s="194"/>
      <c r="T355" s="19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0" t="s">
        <v>140</v>
      </c>
      <c r="AU355" s="190" t="s">
        <v>87</v>
      </c>
      <c r="AV355" s="13" t="s">
        <v>85</v>
      </c>
      <c r="AW355" s="13" t="s">
        <v>31</v>
      </c>
      <c r="AX355" s="13" t="s">
        <v>77</v>
      </c>
      <c r="AY355" s="190" t="s">
        <v>128</v>
      </c>
    </row>
    <row r="356" s="14" customFormat="1">
      <c r="A356" s="14"/>
      <c r="B356" s="196"/>
      <c r="C356" s="14"/>
      <c r="D356" s="184" t="s">
        <v>140</v>
      </c>
      <c r="E356" s="197" t="s">
        <v>1</v>
      </c>
      <c r="F356" s="198" t="s">
        <v>561</v>
      </c>
      <c r="G356" s="14"/>
      <c r="H356" s="199">
        <v>7</v>
      </c>
      <c r="I356" s="200"/>
      <c r="J356" s="14"/>
      <c r="K356" s="14"/>
      <c r="L356" s="196"/>
      <c r="M356" s="201"/>
      <c r="N356" s="202"/>
      <c r="O356" s="202"/>
      <c r="P356" s="202"/>
      <c r="Q356" s="202"/>
      <c r="R356" s="202"/>
      <c r="S356" s="202"/>
      <c r="T356" s="20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7" t="s">
        <v>140</v>
      </c>
      <c r="AU356" s="197" t="s">
        <v>87</v>
      </c>
      <c r="AV356" s="14" t="s">
        <v>87</v>
      </c>
      <c r="AW356" s="14" t="s">
        <v>31</v>
      </c>
      <c r="AX356" s="14" t="s">
        <v>77</v>
      </c>
      <c r="AY356" s="197" t="s">
        <v>128</v>
      </c>
    </row>
    <row r="357" s="15" customFormat="1">
      <c r="A357" s="15"/>
      <c r="B357" s="204"/>
      <c r="C357" s="15"/>
      <c r="D357" s="184" t="s">
        <v>140</v>
      </c>
      <c r="E357" s="205" t="s">
        <v>1</v>
      </c>
      <c r="F357" s="206" t="s">
        <v>150</v>
      </c>
      <c r="G357" s="15"/>
      <c r="H357" s="207">
        <v>7</v>
      </c>
      <c r="I357" s="208"/>
      <c r="J357" s="15"/>
      <c r="K357" s="15"/>
      <c r="L357" s="204"/>
      <c r="M357" s="209"/>
      <c r="N357" s="210"/>
      <c r="O357" s="210"/>
      <c r="P357" s="210"/>
      <c r="Q357" s="210"/>
      <c r="R357" s="210"/>
      <c r="S357" s="210"/>
      <c r="T357" s="211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05" t="s">
        <v>140</v>
      </c>
      <c r="AU357" s="205" t="s">
        <v>87</v>
      </c>
      <c r="AV357" s="15" t="s">
        <v>138</v>
      </c>
      <c r="AW357" s="15" t="s">
        <v>31</v>
      </c>
      <c r="AX357" s="15" t="s">
        <v>85</v>
      </c>
      <c r="AY357" s="205" t="s">
        <v>128</v>
      </c>
    </row>
    <row r="358" s="12" customFormat="1" ht="22.8" customHeight="1">
      <c r="A358" s="12"/>
      <c r="B358" s="157"/>
      <c r="C358" s="12"/>
      <c r="D358" s="158" t="s">
        <v>76</v>
      </c>
      <c r="E358" s="168" t="s">
        <v>129</v>
      </c>
      <c r="F358" s="168" t="s">
        <v>130</v>
      </c>
      <c r="G358" s="12"/>
      <c r="H358" s="12"/>
      <c r="I358" s="160"/>
      <c r="J358" s="169">
        <f>BK358</f>
        <v>0</v>
      </c>
      <c r="K358" s="12"/>
      <c r="L358" s="157"/>
      <c r="M358" s="162"/>
      <c r="N358" s="163"/>
      <c r="O358" s="163"/>
      <c r="P358" s="164">
        <f>SUM(P359:P378)</f>
        <v>0</v>
      </c>
      <c r="Q358" s="163"/>
      <c r="R358" s="164">
        <f>SUM(R359:R378)</f>
        <v>0</v>
      </c>
      <c r="S358" s="163"/>
      <c r="T358" s="165">
        <f>SUM(T359:T378)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58" t="s">
        <v>85</v>
      </c>
      <c r="AT358" s="166" t="s">
        <v>76</v>
      </c>
      <c r="AU358" s="166" t="s">
        <v>85</v>
      </c>
      <c r="AY358" s="158" t="s">
        <v>128</v>
      </c>
      <c r="BK358" s="167">
        <f>SUM(BK359:BK378)</f>
        <v>0</v>
      </c>
    </row>
    <row r="359" s="2" customFormat="1" ht="33" customHeight="1">
      <c r="A359" s="37"/>
      <c r="B359" s="170"/>
      <c r="C359" s="171" t="s">
        <v>349</v>
      </c>
      <c r="D359" s="171" t="s">
        <v>133</v>
      </c>
      <c r="E359" s="172" t="s">
        <v>447</v>
      </c>
      <c r="F359" s="173" t="s">
        <v>448</v>
      </c>
      <c r="G359" s="174" t="s">
        <v>201</v>
      </c>
      <c r="H359" s="175">
        <v>0.32500000000000001</v>
      </c>
      <c r="I359" s="176"/>
      <c r="J359" s="177">
        <f>ROUND(I359*H359,2)</f>
        <v>0</v>
      </c>
      <c r="K359" s="173" t="s">
        <v>137</v>
      </c>
      <c r="L359" s="38"/>
      <c r="M359" s="178" t="s">
        <v>1</v>
      </c>
      <c r="N359" s="179" t="s">
        <v>42</v>
      </c>
      <c r="O359" s="76"/>
      <c r="P359" s="180">
        <f>O359*H359</f>
        <v>0</v>
      </c>
      <c r="Q359" s="180">
        <v>0</v>
      </c>
      <c r="R359" s="180">
        <f>Q359*H359</f>
        <v>0</v>
      </c>
      <c r="S359" s="180">
        <v>0</v>
      </c>
      <c r="T359" s="181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2" t="s">
        <v>138</v>
      </c>
      <c r="AT359" s="182" t="s">
        <v>133</v>
      </c>
      <c r="AU359" s="182" t="s">
        <v>87</v>
      </c>
      <c r="AY359" s="18" t="s">
        <v>128</v>
      </c>
      <c r="BE359" s="183">
        <f>IF(N359="základní",J359,0)</f>
        <v>0</v>
      </c>
      <c r="BF359" s="183">
        <f>IF(N359="snížená",J359,0)</f>
        <v>0</v>
      </c>
      <c r="BG359" s="183">
        <f>IF(N359="zákl. přenesená",J359,0)</f>
        <v>0</v>
      </c>
      <c r="BH359" s="183">
        <f>IF(N359="sníž. přenesená",J359,0)</f>
        <v>0</v>
      </c>
      <c r="BI359" s="183">
        <f>IF(N359="nulová",J359,0)</f>
        <v>0</v>
      </c>
      <c r="BJ359" s="18" t="s">
        <v>85</v>
      </c>
      <c r="BK359" s="183">
        <f>ROUND(I359*H359,2)</f>
        <v>0</v>
      </c>
      <c r="BL359" s="18" t="s">
        <v>138</v>
      </c>
      <c r="BM359" s="182" t="s">
        <v>445</v>
      </c>
    </row>
    <row r="360" s="2" customFormat="1">
      <c r="A360" s="37"/>
      <c r="B360" s="38"/>
      <c r="C360" s="37"/>
      <c r="D360" s="184" t="s">
        <v>139</v>
      </c>
      <c r="E360" s="37"/>
      <c r="F360" s="185" t="s">
        <v>448</v>
      </c>
      <c r="G360" s="37"/>
      <c r="H360" s="37"/>
      <c r="I360" s="186"/>
      <c r="J360" s="37"/>
      <c r="K360" s="37"/>
      <c r="L360" s="38"/>
      <c r="M360" s="187"/>
      <c r="N360" s="188"/>
      <c r="O360" s="76"/>
      <c r="P360" s="76"/>
      <c r="Q360" s="76"/>
      <c r="R360" s="76"/>
      <c r="S360" s="76"/>
      <c r="T360" s="7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8" t="s">
        <v>139</v>
      </c>
      <c r="AU360" s="18" t="s">
        <v>87</v>
      </c>
    </row>
    <row r="361" s="13" customFormat="1">
      <c r="A361" s="13"/>
      <c r="B361" s="189"/>
      <c r="C361" s="13"/>
      <c r="D361" s="184" t="s">
        <v>140</v>
      </c>
      <c r="E361" s="190" t="s">
        <v>1</v>
      </c>
      <c r="F361" s="191" t="s">
        <v>450</v>
      </c>
      <c r="G361" s="13"/>
      <c r="H361" s="190" t="s">
        <v>1</v>
      </c>
      <c r="I361" s="192"/>
      <c r="J361" s="13"/>
      <c r="K361" s="13"/>
      <c r="L361" s="189"/>
      <c r="M361" s="193"/>
      <c r="N361" s="194"/>
      <c r="O361" s="194"/>
      <c r="P361" s="194"/>
      <c r="Q361" s="194"/>
      <c r="R361" s="194"/>
      <c r="S361" s="194"/>
      <c r="T361" s="19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0" t="s">
        <v>140</v>
      </c>
      <c r="AU361" s="190" t="s">
        <v>87</v>
      </c>
      <c r="AV361" s="13" t="s">
        <v>85</v>
      </c>
      <c r="AW361" s="13" t="s">
        <v>31</v>
      </c>
      <c r="AX361" s="13" t="s">
        <v>77</v>
      </c>
      <c r="AY361" s="190" t="s">
        <v>128</v>
      </c>
    </row>
    <row r="362" s="14" customFormat="1">
      <c r="A362" s="14"/>
      <c r="B362" s="196"/>
      <c r="C362" s="14"/>
      <c r="D362" s="184" t="s">
        <v>140</v>
      </c>
      <c r="E362" s="197" t="s">
        <v>1</v>
      </c>
      <c r="F362" s="198" t="s">
        <v>451</v>
      </c>
      <c r="G362" s="14"/>
      <c r="H362" s="199">
        <v>0.32500000000000001</v>
      </c>
      <c r="I362" s="200"/>
      <c r="J362" s="14"/>
      <c r="K362" s="14"/>
      <c r="L362" s="196"/>
      <c r="M362" s="201"/>
      <c r="N362" s="202"/>
      <c r="O362" s="202"/>
      <c r="P362" s="202"/>
      <c r="Q362" s="202"/>
      <c r="R362" s="202"/>
      <c r="S362" s="202"/>
      <c r="T362" s="20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7" t="s">
        <v>140</v>
      </c>
      <c r="AU362" s="197" t="s">
        <v>87</v>
      </c>
      <c r="AV362" s="14" t="s">
        <v>87</v>
      </c>
      <c r="AW362" s="14" t="s">
        <v>31</v>
      </c>
      <c r="AX362" s="14" t="s">
        <v>77</v>
      </c>
      <c r="AY362" s="197" t="s">
        <v>128</v>
      </c>
    </row>
    <row r="363" s="15" customFormat="1">
      <c r="A363" s="15"/>
      <c r="B363" s="204"/>
      <c r="C363" s="15"/>
      <c r="D363" s="184" t="s">
        <v>140</v>
      </c>
      <c r="E363" s="205" t="s">
        <v>1</v>
      </c>
      <c r="F363" s="206" t="s">
        <v>150</v>
      </c>
      <c r="G363" s="15"/>
      <c r="H363" s="207">
        <v>0.32500000000000001</v>
      </c>
      <c r="I363" s="208"/>
      <c r="J363" s="15"/>
      <c r="K363" s="15"/>
      <c r="L363" s="204"/>
      <c r="M363" s="209"/>
      <c r="N363" s="210"/>
      <c r="O363" s="210"/>
      <c r="P363" s="210"/>
      <c r="Q363" s="210"/>
      <c r="R363" s="210"/>
      <c r="S363" s="210"/>
      <c r="T363" s="21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05" t="s">
        <v>140</v>
      </c>
      <c r="AU363" s="205" t="s">
        <v>87</v>
      </c>
      <c r="AV363" s="15" t="s">
        <v>138</v>
      </c>
      <c r="AW363" s="15" t="s">
        <v>31</v>
      </c>
      <c r="AX363" s="15" t="s">
        <v>85</v>
      </c>
      <c r="AY363" s="205" t="s">
        <v>128</v>
      </c>
    </row>
    <row r="364" s="2" customFormat="1" ht="66.75" customHeight="1">
      <c r="A364" s="37"/>
      <c r="B364" s="170"/>
      <c r="C364" s="171" t="s">
        <v>446</v>
      </c>
      <c r="D364" s="171" t="s">
        <v>133</v>
      </c>
      <c r="E364" s="172" t="s">
        <v>562</v>
      </c>
      <c r="F364" s="173" t="s">
        <v>563</v>
      </c>
      <c r="G364" s="174" t="s">
        <v>187</v>
      </c>
      <c r="H364" s="175">
        <v>14.5</v>
      </c>
      <c r="I364" s="176"/>
      <c r="J364" s="177">
        <f>ROUND(I364*H364,2)</f>
        <v>0</v>
      </c>
      <c r="K364" s="173" t="s">
        <v>137</v>
      </c>
      <c r="L364" s="38"/>
      <c r="M364" s="178" t="s">
        <v>1</v>
      </c>
      <c r="N364" s="179" t="s">
        <v>42</v>
      </c>
      <c r="O364" s="76"/>
      <c r="P364" s="180">
        <f>O364*H364</f>
        <v>0</v>
      </c>
      <c r="Q364" s="180">
        <v>0</v>
      </c>
      <c r="R364" s="180">
        <f>Q364*H364</f>
        <v>0</v>
      </c>
      <c r="S364" s="180">
        <v>0</v>
      </c>
      <c r="T364" s="181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2" t="s">
        <v>138</v>
      </c>
      <c r="AT364" s="182" t="s">
        <v>133</v>
      </c>
      <c r="AU364" s="182" t="s">
        <v>87</v>
      </c>
      <c r="AY364" s="18" t="s">
        <v>128</v>
      </c>
      <c r="BE364" s="183">
        <f>IF(N364="základní",J364,0)</f>
        <v>0</v>
      </c>
      <c r="BF364" s="183">
        <f>IF(N364="snížená",J364,0)</f>
        <v>0</v>
      </c>
      <c r="BG364" s="183">
        <f>IF(N364="zákl. přenesená",J364,0)</f>
        <v>0</v>
      </c>
      <c r="BH364" s="183">
        <f>IF(N364="sníž. přenesená",J364,0)</f>
        <v>0</v>
      </c>
      <c r="BI364" s="183">
        <f>IF(N364="nulová",J364,0)</f>
        <v>0</v>
      </c>
      <c r="BJ364" s="18" t="s">
        <v>85</v>
      </c>
      <c r="BK364" s="183">
        <f>ROUND(I364*H364,2)</f>
        <v>0</v>
      </c>
      <c r="BL364" s="18" t="s">
        <v>138</v>
      </c>
      <c r="BM364" s="182" t="s">
        <v>449</v>
      </c>
    </row>
    <row r="365" s="2" customFormat="1">
      <c r="A365" s="37"/>
      <c r="B365" s="38"/>
      <c r="C365" s="37"/>
      <c r="D365" s="184" t="s">
        <v>139</v>
      </c>
      <c r="E365" s="37"/>
      <c r="F365" s="185" t="s">
        <v>563</v>
      </c>
      <c r="G365" s="37"/>
      <c r="H365" s="37"/>
      <c r="I365" s="186"/>
      <c r="J365" s="37"/>
      <c r="K365" s="37"/>
      <c r="L365" s="38"/>
      <c r="M365" s="187"/>
      <c r="N365" s="188"/>
      <c r="O365" s="76"/>
      <c r="P365" s="76"/>
      <c r="Q365" s="76"/>
      <c r="R365" s="76"/>
      <c r="S365" s="76"/>
      <c r="T365" s="7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8" t="s">
        <v>139</v>
      </c>
      <c r="AU365" s="18" t="s">
        <v>87</v>
      </c>
    </row>
    <row r="366" s="13" customFormat="1">
      <c r="A366" s="13"/>
      <c r="B366" s="189"/>
      <c r="C366" s="13"/>
      <c r="D366" s="184" t="s">
        <v>140</v>
      </c>
      <c r="E366" s="190" t="s">
        <v>1</v>
      </c>
      <c r="F366" s="191" t="s">
        <v>564</v>
      </c>
      <c r="G366" s="13"/>
      <c r="H366" s="190" t="s">
        <v>1</v>
      </c>
      <c r="I366" s="192"/>
      <c r="J366" s="13"/>
      <c r="K366" s="13"/>
      <c r="L366" s="189"/>
      <c r="M366" s="193"/>
      <c r="N366" s="194"/>
      <c r="O366" s="194"/>
      <c r="P366" s="194"/>
      <c r="Q366" s="194"/>
      <c r="R366" s="194"/>
      <c r="S366" s="194"/>
      <c r="T366" s="19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0" t="s">
        <v>140</v>
      </c>
      <c r="AU366" s="190" t="s">
        <v>87</v>
      </c>
      <c r="AV366" s="13" t="s">
        <v>85</v>
      </c>
      <c r="AW366" s="13" t="s">
        <v>31</v>
      </c>
      <c r="AX366" s="13" t="s">
        <v>77</v>
      </c>
      <c r="AY366" s="190" t="s">
        <v>128</v>
      </c>
    </row>
    <row r="367" s="14" customFormat="1">
      <c r="A367" s="14"/>
      <c r="B367" s="196"/>
      <c r="C367" s="14"/>
      <c r="D367" s="184" t="s">
        <v>140</v>
      </c>
      <c r="E367" s="197" t="s">
        <v>1</v>
      </c>
      <c r="F367" s="198" t="s">
        <v>565</v>
      </c>
      <c r="G367" s="14"/>
      <c r="H367" s="199">
        <v>14.5</v>
      </c>
      <c r="I367" s="200"/>
      <c r="J367" s="14"/>
      <c r="K367" s="14"/>
      <c r="L367" s="196"/>
      <c r="M367" s="201"/>
      <c r="N367" s="202"/>
      <c r="O367" s="202"/>
      <c r="P367" s="202"/>
      <c r="Q367" s="202"/>
      <c r="R367" s="202"/>
      <c r="S367" s="202"/>
      <c r="T367" s="20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7" t="s">
        <v>140</v>
      </c>
      <c r="AU367" s="197" t="s">
        <v>87</v>
      </c>
      <c r="AV367" s="14" t="s">
        <v>87</v>
      </c>
      <c r="AW367" s="14" t="s">
        <v>31</v>
      </c>
      <c r="AX367" s="14" t="s">
        <v>77</v>
      </c>
      <c r="AY367" s="197" t="s">
        <v>128</v>
      </c>
    </row>
    <row r="368" s="15" customFormat="1">
      <c r="A368" s="15"/>
      <c r="B368" s="204"/>
      <c r="C368" s="15"/>
      <c r="D368" s="184" t="s">
        <v>140</v>
      </c>
      <c r="E368" s="205" t="s">
        <v>1</v>
      </c>
      <c r="F368" s="206" t="s">
        <v>150</v>
      </c>
      <c r="G368" s="15"/>
      <c r="H368" s="207">
        <v>14.5</v>
      </c>
      <c r="I368" s="208"/>
      <c r="J368" s="15"/>
      <c r="K368" s="15"/>
      <c r="L368" s="204"/>
      <c r="M368" s="209"/>
      <c r="N368" s="210"/>
      <c r="O368" s="210"/>
      <c r="P368" s="210"/>
      <c r="Q368" s="210"/>
      <c r="R368" s="210"/>
      <c r="S368" s="210"/>
      <c r="T368" s="211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05" t="s">
        <v>140</v>
      </c>
      <c r="AU368" s="205" t="s">
        <v>87</v>
      </c>
      <c r="AV368" s="15" t="s">
        <v>138</v>
      </c>
      <c r="AW368" s="15" t="s">
        <v>31</v>
      </c>
      <c r="AX368" s="15" t="s">
        <v>85</v>
      </c>
      <c r="AY368" s="205" t="s">
        <v>128</v>
      </c>
    </row>
    <row r="369" s="2" customFormat="1" ht="24.15" customHeight="1">
      <c r="A369" s="37"/>
      <c r="B369" s="170"/>
      <c r="C369" s="171" t="s">
        <v>351</v>
      </c>
      <c r="D369" s="171" t="s">
        <v>133</v>
      </c>
      <c r="E369" s="172" t="s">
        <v>566</v>
      </c>
      <c r="F369" s="173" t="s">
        <v>567</v>
      </c>
      <c r="G369" s="174" t="s">
        <v>136</v>
      </c>
      <c r="H369" s="175">
        <v>1</v>
      </c>
      <c r="I369" s="176"/>
      <c r="J369" s="177">
        <f>ROUND(I369*H369,2)</f>
        <v>0</v>
      </c>
      <c r="K369" s="173" t="s">
        <v>137</v>
      </c>
      <c r="L369" s="38"/>
      <c r="M369" s="178" t="s">
        <v>1</v>
      </c>
      <c r="N369" s="179" t="s">
        <v>42</v>
      </c>
      <c r="O369" s="76"/>
      <c r="P369" s="180">
        <f>O369*H369</f>
        <v>0</v>
      </c>
      <c r="Q369" s="180">
        <v>0</v>
      </c>
      <c r="R369" s="180">
        <f>Q369*H369</f>
        <v>0</v>
      </c>
      <c r="S369" s="180">
        <v>0</v>
      </c>
      <c r="T369" s="18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2" t="s">
        <v>138</v>
      </c>
      <c r="AT369" s="182" t="s">
        <v>133</v>
      </c>
      <c r="AU369" s="182" t="s">
        <v>87</v>
      </c>
      <c r="AY369" s="18" t="s">
        <v>128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8" t="s">
        <v>85</v>
      </c>
      <c r="BK369" s="183">
        <f>ROUND(I369*H369,2)</f>
        <v>0</v>
      </c>
      <c r="BL369" s="18" t="s">
        <v>138</v>
      </c>
      <c r="BM369" s="182" t="s">
        <v>455</v>
      </c>
    </row>
    <row r="370" s="2" customFormat="1">
      <c r="A370" s="37"/>
      <c r="B370" s="38"/>
      <c r="C370" s="37"/>
      <c r="D370" s="184" t="s">
        <v>139</v>
      </c>
      <c r="E370" s="37"/>
      <c r="F370" s="185" t="s">
        <v>567</v>
      </c>
      <c r="G370" s="37"/>
      <c r="H370" s="37"/>
      <c r="I370" s="186"/>
      <c r="J370" s="37"/>
      <c r="K370" s="37"/>
      <c r="L370" s="38"/>
      <c r="M370" s="187"/>
      <c r="N370" s="188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139</v>
      </c>
      <c r="AU370" s="18" t="s">
        <v>87</v>
      </c>
    </row>
    <row r="371" s="13" customFormat="1">
      <c r="A371" s="13"/>
      <c r="B371" s="189"/>
      <c r="C371" s="13"/>
      <c r="D371" s="184" t="s">
        <v>140</v>
      </c>
      <c r="E371" s="190" t="s">
        <v>1</v>
      </c>
      <c r="F371" s="191" t="s">
        <v>568</v>
      </c>
      <c r="G371" s="13"/>
      <c r="H371" s="190" t="s">
        <v>1</v>
      </c>
      <c r="I371" s="192"/>
      <c r="J371" s="13"/>
      <c r="K371" s="13"/>
      <c r="L371" s="189"/>
      <c r="M371" s="193"/>
      <c r="N371" s="194"/>
      <c r="O371" s="194"/>
      <c r="P371" s="194"/>
      <c r="Q371" s="194"/>
      <c r="R371" s="194"/>
      <c r="S371" s="194"/>
      <c r="T371" s="19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0" t="s">
        <v>140</v>
      </c>
      <c r="AU371" s="190" t="s">
        <v>87</v>
      </c>
      <c r="AV371" s="13" t="s">
        <v>85</v>
      </c>
      <c r="AW371" s="13" t="s">
        <v>31</v>
      </c>
      <c r="AX371" s="13" t="s">
        <v>77</v>
      </c>
      <c r="AY371" s="190" t="s">
        <v>128</v>
      </c>
    </row>
    <row r="372" s="14" customFormat="1">
      <c r="A372" s="14"/>
      <c r="B372" s="196"/>
      <c r="C372" s="14"/>
      <c r="D372" s="184" t="s">
        <v>140</v>
      </c>
      <c r="E372" s="197" t="s">
        <v>1</v>
      </c>
      <c r="F372" s="198" t="s">
        <v>85</v>
      </c>
      <c r="G372" s="14"/>
      <c r="H372" s="199">
        <v>1</v>
      </c>
      <c r="I372" s="200"/>
      <c r="J372" s="14"/>
      <c r="K372" s="14"/>
      <c r="L372" s="196"/>
      <c r="M372" s="201"/>
      <c r="N372" s="202"/>
      <c r="O372" s="202"/>
      <c r="P372" s="202"/>
      <c r="Q372" s="202"/>
      <c r="R372" s="202"/>
      <c r="S372" s="202"/>
      <c r="T372" s="20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197" t="s">
        <v>140</v>
      </c>
      <c r="AU372" s="197" t="s">
        <v>87</v>
      </c>
      <c r="AV372" s="14" t="s">
        <v>87</v>
      </c>
      <c r="AW372" s="14" t="s">
        <v>31</v>
      </c>
      <c r="AX372" s="14" t="s">
        <v>77</v>
      </c>
      <c r="AY372" s="197" t="s">
        <v>128</v>
      </c>
    </row>
    <row r="373" s="15" customFormat="1">
      <c r="A373" s="15"/>
      <c r="B373" s="204"/>
      <c r="C373" s="15"/>
      <c r="D373" s="184" t="s">
        <v>140</v>
      </c>
      <c r="E373" s="205" t="s">
        <v>1</v>
      </c>
      <c r="F373" s="206" t="s">
        <v>150</v>
      </c>
      <c r="G373" s="15"/>
      <c r="H373" s="207">
        <v>1</v>
      </c>
      <c r="I373" s="208"/>
      <c r="J373" s="15"/>
      <c r="K373" s="15"/>
      <c r="L373" s="204"/>
      <c r="M373" s="209"/>
      <c r="N373" s="210"/>
      <c r="O373" s="210"/>
      <c r="P373" s="210"/>
      <c r="Q373" s="210"/>
      <c r="R373" s="210"/>
      <c r="S373" s="210"/>
      <c r="T373" s="21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05" t="s">
        <v>140</v>
      </c>
      <c r="AU373" s="205" t="s">
        <v>87</v>
      </c>
      <c r="AV373" s="15" t="s">
        <v>138</v>
      </c>
      <c r="AW373" s="15" t="s">
        <v>31</v>
      </c>
      <c r="AX373" s="15" t="s">
        <v>85</v>
      </c>
      <c r="AY373" s="205" t="s">
        <v>128</v>
      </c>
    </row>
    <row r="374" s="2" customFormat="1" ht="24.15" customHeight="1">
      <c r="A374" s="37"/>
      <c r="B374" s="170"/>
      <c r="C374" s="171" t="s">
        <v>459</v>
      </c>
      <c r="D374" s="171" t="s">
        <v>133</v>
      </c>
      <c r="E374" s="172" t="s">
        <v>452</v>
      </c>
      <c r="F374" s="173" t="s">
        <v>453</v>
      </c>
      <c r="G374" s="174" t="s">
        <v>454</v>
      </c>
      <c r="H374" s="175">
        <v>2</v>
      </c>
      <c r="I374" s="176"/>
      <c r="J374" s="177">
        <f>ROUND(I374*H374,2)</f>
        <v>0</v>
      </c>
      <c r="K374" s="173" t="s">
        <v>1</v>
      </c>
      <c r="L374" s="38"/>
      <c r="M374" s="178" t="s">
        <v>1</v>
      </c>
      <c r="N374" s="179" t="s">
        <v>42</v>
      </c>
      <c r="O374" s="76"/>
      <c r="P374" s="180">
        <f>O374*H374</f>
        <v>0</v>
      </c>
      <c r="Q374" s="180">
        <v>0</v>
      </c>
      <c r="R374" s="180">
        <f>Q374*H374</f>
        <v>0</v>
      </c>
      <c r="S374" s="180">
        <v>0</v>
      </c>
      <c r="T374" s="181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2" t="s">
        <v>138</v>
      </c>
      <c r="AT374" s="182" t="s">
        <v>133</v>
      </c>
      <c r="AU374" s="182" t="s">
        <v>87</v>
      </c>
      <c r="AY374" s="18" t="s">
        <v>128</v>
      </c>
      <c r="BE374" s="183">
        <f>IF(N374="základní",J374,0)</f>
        <v>0</v>
      </c>
      <c r="BF374" s="183">
        <f>IF(N374="snížená",J374,0)</f>
        <v>0</v>
      </c>
      <c r="BG374" s="183">
        <f>IF(N374="zákl. přenesená",J374,0)</f>
        <v>0</v>
      </c>
      <c r="BH374" s="183">
        <f>IF(N374="sníž. přenesená",J374,0)</f>
        <v>0</v>
      </c>
      <c r="BI374" s="183">
        <f>IF(N374="nulová",J374,0)</f>
        <v>0</v>
      </c>
      <c r="BJ374" s="18" t="s">
        <v>85</v>
      </c>
      <c r="BK374" s="183">
        <f>ROUND(I374*H374,2)</f>
        <v>0</v>
      </c>
      <c r="BL374" s="18" t="s">
        <v>138</v>
      </c>
      <c r="BM374" s="182" t="s">
        <v>462</v>
      </c>
    </row>
    <row r="375" s="2" customFormat="1">
      <c r="A375" s="37"/>
      <c r="B375" s="38"/>
      <c r="C375" s="37"/>
      <c r="D375" s="184" t="s">
        <v>139</v>
      </c>
      <c r="E375" s="37"/>
      <c r="F375" s="185" t="s">
        <v>453</v>
      </c>
      <c r="G375" s="37"/>
      <c r="H375" s="37"/>
      <c r="I375" s="186"/>
      <c r="J375" s="37"/>
      <c r="K375" s="37"/>
      <c r="L375" s="38"/>
      <c r="M375" s="187"/>
      <c r="N375" s="188"/>
      <c r="O375" s="76"/>
      <c r="P375" s="76"/>
      <c r="Q375" s="76"/>
      <c r="R375" s="76"/>
      <c r="S375" s="76"/>
      <c r="T375" s="7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8" t="s">
        <v>139</v>
      </c>
      <c r="AU375" s="18" t="s">
        <v>87</v>
      </c>
    </row>
    <row r="376" s="13" customFormat="1">
      <c r="A376" s="13"/>
      <c r="B376" s="189"/>
      <c r="C376" s="13"/>
      <c r="D376" s="184" t="s">
        <v>140</v>
      </c>
      <c r="E376" s="190" t="s">
        <v>1</v>
      </c>
      <c r="F376" s="191" t="s">
        <v>569</v>
      </c>
      <c r="G376" s="13"/>
      <c r="H376" s="190" t="s">
        <v>1</v>
      </c>
      <c r="I376" s="192"/>
      <c r="J376" s="13"/>
      <c r="K376" s="13"/>
      <c r="L376" s="189"/>
      <c r="M376" s="193"/>
      <c r="N376" s="194"/>
      <c r="O376" s="194"/>
      <c r="P376" s="194"/>
      <c r="Q376" s="194"/>
      <c r="R376" s="194"/>
      <c r="S376" s="194"/>
      <c r="T376" s="19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0" t="s">
        <v>140</v>
      </c>
      <c r="AU376" s="190" t="s">
        <v>87</v>
      </c>
      <c r="AV376" s="13" t="s">
        <v>85</v>
      </c>
      <c r="AW376" s="13" t="s">
        <v>31</v>
      </c>
      <c r="AX376" s="13" t="s">
        <v>77</v>
      </c>
      <c r="AY376" s="190" t="s">
        <v>128</v>
      </c>
    </row>
    <row r="377" s="14" customFormat="1">
      <c r="A377" s="14"/>
      <c r="B377" s="196"/>
      <c r="C377" s="14"/>
      <c r="D377" s="184" t="s">
        <v>140</v>
      </c>
      <c r="E377" s="197" t="s">
        <v>1</v>
      </c>
      <c r="F377" s="198" t="s">
        <v>143</v>
      </c>
      <c r="G377" s="14"/>
      <c r="H377" s="199">
        <v>2</v>
      </c>
      <c r="I377" s="200"/>
      <c r="J377" s="14"/>
      <c r="K377" s="14"/>
      <c r="L377" s="196"/>
      <c r="M377" s="201"/>
      <c r="N377" s="202"/>
      <c r="O377" s="202"/>
      <c r="P377" s="202"/>
      <c r="Q377" s="202"/>
      <c r="R377" s="202"/>
      <c r="S377" s="202"/>
      <c r="T377" s="20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97" t="s">
        <v>140</v>
      </c>
      <c r="AU377" s="197" t="s">
        <v>87</v>
      </c>
      <c r="AV377" s="14" t="s">
        <v>87</v>
      </c>
      <c r="AW377" s="14" t="s">
        <v>31</v>
      </c>
      <c r="AX377" s="14" t="s">
        <v>77</v>
      </c>
      <c r="AY377" s="197" t="s">
        <v>128</v>
      </c>
    </row>
    <row r="378" s="15" customFormat="1">
      <c r="A378" s="15"/>
      <c r="B378" s="204"/>
      <c r="C378" s="15"/>
      <c r="D378" s="184" t="s">
        <v>140</v>
      </c>
      <c r="E378" s="205" t="s">
        <v>1</v>
      </c>
      <c r="F378" s="206" t="s">
        <v>150</v>
      </c>
      <c r="G378" s="15"/>
      <c r="H378" s="207">
        <v>2</v>
      </c>
      <c r="I378" s="208"/>
      <c r="J378" s="15"/>
      <c r="K378" s="15"/>
      <c r="L378" s="204"/>
      <c r="M378" s="209"/>
      <c r="N378" s="210"/>
      <c r="O378" s="210"/>
      <c r="P378" s="210"/>
      <c r="Q378" s="210"/>
      <c r="R378" s="210"/>
      <c r="S378" s="210"/>
      <c r="T378" s="21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05" t="s">
        <v>140</v>
      </c>
      <c r="AU378" s="205" t="s">
        <v>87</v>
      </c>
      <c r="AV378" s="15" t="s">
        <v>138</v>
      </c>
      <c r="AW378" s="15" t="s">
        <v>31</v>
      </c>
      <c r="AX378" s="15" t="s">
        <v>85</v>
      </c>
      <c r="AY378" s="205" t="s">
        <v>128</v>
      </c>
    </row>
    <row r="379" s="12" customFormat="1" ht="22.8" customHeight="1">
      <c r="A379" s="12"/>
      <c r="B379" s="157"/>
      <c r="C379" s="12"/>
      <c r="D379" s="158" t="s">
        <v>76</v>
      </c>
      <c r="E379" s="168" t="s">
        <v>457</v>
      </c>
      <c r="F379" s="168" t="s">
        <v>458</v>
      </c>
      <c r="G379" s="12"/>
      <c r="H379" s="12"/>
      <c r="I379" s="160"/>
      <c r="J379" s="169">
        <f>BK379</f>
        <v>0</v>
      </c>
      <c r="K379" s="12"/>
      <c r="L379" s="157"/>
      <c r="M379" s="162"/>
      <c r="N379" s="163"/>
      <c r="O379" s="163"/>
      <c r="P379" s="164">
        <f>SUM(P380:P421)</f>
        <v>0</v>
      </c>
      <c r="Q379" s="163"/>
      <c r="R379" s="164">
        <f>SUM(R380:R421)</f>
        <v>0</v>
      </c>
      <c r="S379" s="163"/>
      <c r="T379" s="165">
        <f>SUM(T380:T421)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158" t="s">
        <v>85</v>
      </c>
      <c r="AT379" s="166" t="s">
        <v>76</v>
      </c>
      <c r="AU379" s="166" t="s">
        <v>85</v>
      </c>
      <c r="AY379" s="158" t="s">
        <v>128</v>
      </c>
      <c r="BK379" s="167">
        <f>SUM(BK380:BK421)</f>
        <v>0</v>
      </c>
    </row>
    <row r="380" s="2" customFormat="1" ht="37.8" customHeight="1">
      <c r="A380" s="37"/>
      <c r="B380" s="170"/>
      <c r="C380" s="171" t="s">
        <v>356</v>
      </c>
      <c r="D380" s="171" t="s">
        <v>133</v>
      </c>
      <c r="E380" s="172" t="s">
        <v>460</v>
      </c>
      <c r="F380" s="173" t="s">
        <v>461</v>
      </c>
      <c r="G380" s="174" t="s">
        <v>211</v>
      </c>
      <c r="H380" s="175">
        <v>13.622999999999999</v>
      </c>
      <c r="I380" s="176"/>
      <c r="J380" s="177">
        <f>ROUND(I380*H380,2)</f>
        <v>0</v>
      </c>
      <c r="K380" s="173" t="s">
        <v>137</v>
      </c>
      <c r="L380" s="38"/>
      <c r="M380" s="178" t="s">
        <v>1</v>
      </c>
      <c r="N380" s="179" t="s">
        <v>42</v>
      </c>
      <c r="O380" s="76"/>
      <c r="P380" s="180">
        <f>O380*H380</f>
        <v>0</v>
      </c>
      <c r="Q380" s="180">
        <v>0</v>
      </c>
      <c r="R380" s="180">
        <f>Q380*H380</f>
        <v>0</v>
      </c>
      <c r="S380" s="180">
        <v>0</v>
      </c>
      <c r="T380" s="181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82" t="s">
        <v>138</v>
      </c>
      <c r="AT380" s="182" t="s">
        <v>133</v>
      </c>
      <c r="AU380" s="182" t="s">
        <v>87</v>
      </c>
      <c r="AY380" s="18" t="s">
        <v>128</v>
      </c>
      <c r="BE380" s="183">
        <f>IF(N380="základní",J380,0)</f>
        <v>0</v>
      </c>
      <c r="BF380" s="183">
        <f>IF(N380="snížená",J380,0)</f>
        <v>0</v>
      </c>
      <c r="BG380" s="183">
        <f>IF(N380="zákl. přenesená",J380,0)</f>
        <v>0</v>
      </c>
      <c r="BH380" s="183">
        <f>IF(N380="sníž. přenesená",J380,0)</f>
        <v>0</v>
      </c>
      <c r="BI380" s="183">
        <f>IF(N380="nulová",J380,0)</f>
        <v>0</v>
      </c>
      <c r="BJ380" s="18" t="s">
        <v>85</v>
      </c>
      <c r="BK380" s="183">
        <f>ROUND(I380*H380,2)</f>
        <v>0</v>
      </c>
      <c r="BL380" s="18" t="s">
        <v>138</v>
      </c>
      <c r="BM380" s="182" t="s">
        <v>469</v>
      </c>
    </row>
    <row r="381" s="2" customFormat="1">
      <c r="A381" s="37"/>
      <c r="B381" s="38"/>
      <c r="C381" s="37"/>
      <c r="D381" s="184" t="s">
        <v>139</v>
      </c>
      <c r="E381" s="37"/>
      <c r="F381" s="185" t="s">
        <v>461</v>
      </c>
      <c r="G381" s="37"/>
      <c r="H381" s="37"/>
      <c r="I381" s="186"/>
      <c r="J381" s="37"/>
      <c r="K381" s="37"/>
      <c r="L381" s="38"/>
      <c r="M381" s="187"/>
      <c r="N381" s="188"/>
      <c r="O381" s="76"/>
      <c r="P381" s="76"/>
      <c r="Q381" s="76"/>
      <c r="R381" s="76"/>
      <c r="S381" s="76"/>
      <c r="T381" s="7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8" t="s">
        <v>139</v>
      </c>
      <c r="AU381" s="18" t="s">
        <v>87</v>
      </c>
    </row>
    <row r="382" s="13" customFormat="1">
      <c r="A382" s="13"/>
      <c r="B382" s="189"/>
      <c r="C382" s="13"/>
      <c r="D382" s="184" t="s">
        <v>140</v>
      </c>
      <c r="E382" s="190" t="s">
        <v>1</v>
      </c>
      <c r="F382" s="191" t="s">
        <v>463</v>
      </c>
      <c r="G382" s="13"/>
      <c r="H382" s="190" t="s">
        <v>1</v>
      </c>
      <c r="I382" s="192"/>
      <c r="J382" s="13"/>
      <c r="K382" s="13"/>
      <c r="L382" s="189"/>
      <c r="M382" s="193"/>
      <c r="N382" s="194"/>
      <c r="O382" s="194"/>
      <c r="P382" s="194"/>
      <c r="Q382" s="194"/>
      <c r="R382" s="194"/>
      <c r="S382" s="194"/>
      <c r="T382" s="19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0" t="s">
        <v>140</v>
      </c>
      <c r="AU382" s="190" t="s">
        <v>87</v>
      </c>
      <c r="AV382" s="13" t="s">
        <v>85</v>
      </c>
      <c r="AW382" s="13" t="s">
        <v>31</v>
      </c>
      <c r="AX382" s="13" t="s">
        <v>77</v>
      </c>
      <c r="AY382" s="190" t="s">
        <v>128</v>
      </c>
    </row>
    <row r="383" s="14" customFormat="1">
      <c r="A383" s="14"/>
      <c r="B383" s="196"/>
      <c r="C383" s="14"/>
      <c r="D383" s="184" t="s">
        <v>140</v>
      </c>
      <c r="E383" s="197" t="s">
        <v>1</v>
      </c>
      <c r="F383" s="198" t="s">
        <v>570</v>
      </c>
      <c r="G383" s="14"/>
      <c r="H383" s="199">
        <v>6.1669999999999998</v>
      </c>
      <c r="I383" s="200"/>
      <c r="J383" s="14"/>
      <c r="K383" s="14"/>
      <c r="L383" s="196"/>
      <c r="M383" s="201"/>
      <c r="N383" s="202"/>
      <c r="O383" s="202"/>
      <c r="P383" s="202"/>
      <c r="Q383" s="202"/>
      <c r="R383" s="202"/>
      <c r="S383" s="202"/>
      <c r="T383" s="20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7" t="s">
        <v>140</v>
      </c>
      <c r="AU383" s="197" t="s">
        <v>87</v>
      </c>
      <c r="AV383" s="14" t="s">
        <v>87</v>
      </c>
      <c r="AW383" s="14" t="s">
        <v>31</v>
      </c>
      <c r="AX383" s="14" t="s">
        <v>77</v>
      </c>
      <c r="AY383" s="197" t="s">
        <v>128</v>
      </c>
    </row>
    <row r="384" s="13" customFormat="1">
      <c r="A384" s="13"/>
      <c r="B384" s="189"/>
      <c r="C384" s="13"/>
      <c r="D384" s="184" t="s">
        <v>140</v>
      </c>
      <c r="E384" s="190" t="s">
        <v>1</v>
      </c>
      <c r="F384" s="191" t="s">
        <v>465</v>
      </c>
      <c r="G384" s="13"/>
      <c r="H384" s="190" t="s">
        <v>1</v>
      </c>
      <c r="I384" s="192"/>
      <c r="J384" s="13"/>
      <c r="K384" s="13"/>
      <c r="L384" s="189"/>
      <c r="M384" s="193"/>
      <c r="N384" s="194"/>
      <c r="O384" s="194"/>
      <c r="P384" s="194"/>
      <c r="Q384" s="194"/>
      <c r="R384" s="194"/>
      <c r="S384" s="194"/>
      <c r="T384" s="19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0" t="s">
        <v>140</v>
      </c>
      <c r="AU384" s="190" t="s">
        <v>87</v>
      </c>
      <c r="AV384" s="13" t="s">
        <v>85</v>
      </c>
      <c r="AW384" s="13" t="s">
        <v>31</v>
      </c>
      <c r="AX384" s="13" t="s">
        <v>77</v>
      </c>
      <c r="AY384" s="190" t="s">
        <v>128</v>
      </c>
    </row>
    <row r="385" s="14" customFormat="1">
      <c r="A385" s="14"/>
      <c r="B385" s="196"/>
      <c r="C385" s="14"/>
      <c r="D385" s="184" t="s">
        <v>140</v>
      </c>
      <c r="E385" s="197" t="s">
        <v>1</v>
      </c>
      <c r="F385" s="198" t="s">
        <v>571</v>
      </c>
      <c r="G385" s="14"/>
      <c r="H385" s="199">
        <v>7.4560000000000004</v>
      </c>
      <c r="I385" s="200"/>
      <c r="J385" s="14"/>
      <c r="K385" s="14"/>
      <c r="L385" s="196"/>
      <c r="M385" s="201"/>
      <c r="N385" s="202"/>
      <c r="O385" s="202"/>
      <c r="P385" s="202"/>
      <c r="Q385" s="202"/>
      <c r="R385" s="202"/>
      <c r="S385" s="202"/>
      <c r="T385" s="20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197" t="s">
        <v>140</v>
      </c>
      <c r="AU385" s="197" t="s">
        <v>87</v>
      </c>
      <c r="AV385" s="14" t="s">
        <v>87</v>
      </c>
      <c r="AW385" s="14" t="s">
        <v>31</v>
      </c>
      <c r="AX385" s="14" t="s">
        <v>77</v>
      </c>
      <c r="AY385" s="197" t="s">
        <v>128</v>
      </c>
    </row>
    <row r="386" s="15" customFormat="1">
      <c r="A386" s="15"/>
      <c r="B386" s="204"/>
      <c r="C386" s="15"/>
      <c r="D386" s="184" t="s">
        <v>140</v>
      </c>
      <c r="E386" s="205" t="s">
        <v>1</v>
      </c>
      <c r="F386" s="206" t="s">
        <v>150</v>
      </c>
      <c r="G386" s="15"/>
      <c r="H386" s="207">
        <v>13.623000000000001</v>
      </c>
      <c r="I386" s="208"/>
      <c r="J386" s="15"/>
      <c r="K386" s="15"/>
      <c r="L386" s="204"/>
      <c r="M386" s="209"/>
      <c r="N386" s="210"/>
      <c r="O386" s="210"/>
      <c r="P386" s="210"/>
      <c r="Q386" s="210"/>
      <c r="R386" s="210"/>
      <c r="S386" s="210"/>
      <c r="T386" s="21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05" t="s">
        <v>140</v>
      </c>
      <c r="AU386" s="205" t="s">
        <v>87</v>
      </c>
      <c r="AV386" s="15" t="s">
        <v>138</v>
      </c>
      <c r="AW386" s="15" t="s">
        <v>31</v>
      </c>
      <c r="AX386" s="15" t="s">
        <v>85</v>
      </c>
      <c r="AY386" s="205" t="s">
        <v>128</v>
      </c>
    </row>
    <row r="387" s="2" customFormat="1" ht="49.05" customHeight="1">
      <c r="A387" s="37"/>
      <c r="B387" s="170"/>
      <c r="C387" s="171" t="s">
        <v>472</v>
      </c>
      <c r="D387" s="171" t="s">
        <v>133</v>
      </c>
      <c r="E387" s="172" t="s">
        <v>467</v>
      </c>
      <c r="F387" s="173" t="s">
        <v>468</v>
      </c>
      <c r="G387" s="174" t="s">
        <v>211</v>
      </c>
      <c r="H387" s="175">
        <v>54.491999999999997</v>
      </c>
      <c r="I387" s="176"/>
      <c r="J387" s="177">
        <f>ROUND(I387*H387,2)</f>
        <v>0</v>
      </c>
      <c r="K387" s="173" t="s">
        <v>137</v>
      </c>
      <c r="L387" s="38"/>
      <c r="M387" s="178" t="s">
        <v>1</v>
      </c>
      <c r="N387" s="179" t="s">
        <v>42</v>
      </c>
      <c r="O387" s="76"/>
      <c r="P387" s="180">
        <f>O387*H387</f>
        <v>0</v>
      </c>
      <c r="Q387" s="180">
        <v>0</v>
      </c>
      <c r="R387" s="180">
        <f>Q387*H387</f>
        <v>0</v>
      </c>
      <c r="S387" s="180">
        <v>0</v>
      </c>
      <c r="T387" s="181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82" t="s">
        <v>138</v>
      </c>
      <c r="AT387" s="182" t="s">
        <v>133</v>
      </c>
      <c r="AU387" s="182" t="s">
        <v>87</v>
      </c>
      <c r="AY387" s="18" t="s">
        <v>128</v>
      </c>
      <c r="BE387" s="183">
        <f>IF(N387="základní",J387,0)</f>
        <v>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18" t="s">
        <v>85</v>
      </c>
      <c r="BK387" s="183">
        <f>ROUND(I387*H387,2)</f>
        <v>0</v>
      </c>
      <c r="BL387" s="18" t="s">
        <v>138</v>
      </c>
      <c r="BM387" s="182" t="s">
        <v>475</v>
      </c>
    </row>
    <row r="388" s="2" customFormat="1">
      <c r="A388" s="37"/>
      <c r="B388" s="38"/>
      <c r="C388" s="37"/>
      <c r="D388" s="184" t="s">
        <v>139</v>
      </c>
      <c r="E388" s="37"/>
      <c r="F388" s="185" t="s">
        <v>468</v>
      </c>
      <c r="G388" s="37"/>
      <c r="H388" s="37"/>
      <c r="I388" s="186"/>
      <c r="J388" s="37"/>
      <c r="K388" s="37"/>
      <c r="L388" s="38"/>
      <c r="M388" s="187"/>
      <c r="N388" s="188"/>
      <c r="O388" s="76"/>
      <c r="P388" s="76"/>
      <c r="Q388" s="76"/>
      <c r="R388" s="76"/>
      <c r="S388" s="76"/>
      <c r="T388" s="7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8" t="s">
        <v>139</v>
      </c>
      <c r="AU388" s="18" t="s">
        <v>87</v>
      </c>
    </row>
    <row r="389" s="13" customFormat="1">
      <c r="A389" s="13"/>
      <c r="B389" s="189"/>
      <c r="C389" s="13"/>
      <c r="D389" s="184" t="s">
        <v>140</v>
      </c>
      <c r="E389" s="190" t="s">
        <v>1</v>
      </c>
      <c r="F389" s="191" t="s">
        <v>463</v>
      </c>
      <c r="G389" s="13"/>
      <c r="H389" s="190" t="s">
        <v>1</v>
      </c>
      <c r="I389" s="192"/>
      <c r="J389" s="13"/>
      <c r="K389" s="13"/>
      <c r="L389" s="189"/>
      <c r="M389" s="193"/>
      <c r="N389" s="194"/>
      <c r="O389" s="194"/>
      <c r="P389" s="194"/>
      <c r="Q389" s="194"/>
      <c r="R389" s="194"/>
      <c r="S389" s="194"/>
      <c r="T389" s="19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0" t="s">
        <v>140</v>
      </c>
      <c r="AU389" s="190" t="s">
        <v>87</v>
      </c>
      <c r="AV389" s="13" t="s">
        <v>85</v>
      </c>
      <c r="AW389" s="13" t="s">
        <v>31</v>
      </c>
      <c r="AX389" s="13" t="s">
        <v>77</v>
      </c>
      <c r="AY389" s="190" t="s">
        <v>128</v>
      </c>
    </row>
    <row r="390" s="14" customFormat="1">
      <c r="A390" s="14"/>
      <c r="B390" s="196"/>
      <c r="C390" s="14"/>
      <c r="D390" s="184" t="s">
        <v>140</v>
      </c>
      <c r="E390" s="197" t="s">
        <v>1</v>
      </c>
      <c r="F390" s="198" t="s">
        <v>572</v>
      </c>
      <c r="G390" s="14"/>
      <c r="H390" s="199">
        <v>24.667999999999999</v>
      </c>
      <c r="I390" s="200"/>
      <c r="J390" s="14"/>
      <c r="K390" s="14"/>
      <c r="L390" s="196"/>
      <c r="M390" s="201"/>
      <c r="N390" s="202"/>
      <c r="O390" s="202"/>
      <c r="P390" s="202"/>
      <c r="Q390" s="202"/>
      <c r="R390" s="202"/>
      <c r="S390" s="202"/>
      <c r="T390" s="20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7" t="s">
        <v>140</v>
      </c>
      <c r="AU390" s="197" t="s">
        <v>87</v>
      </c>
      <c r="AV390" s="14" t="s">
        <v>87</v>
      </c>
      <c r="AW390" s="14" t="s">
        <v>31</v>
      </c>
      <c r="AX390" s="14" t="s">
        <v>77</v>
      </c>
      <c r="AY390" s="197" t="s">
        <v>128</v>
      </c>
    </row>
    <row r="391" s="13" customFormat="1">
      <c r="A391" s="13"/>
      <c r="B391" s="189"/>
      <c r="C391" s="13"/>
      <c r="D391" s="184" t="s">
        <v>140</v>
      </c>
      <c r="E391" s="190" t="s">
        <v>1</v>
      </c>
      <c r="F391" s="191" t="s">
        <v>465</v>
      </c>
      <c r="G391" s="13"/>
      <c r="H391" s="190" t="s">
        <v>1</v>
      </c>
      <c r="I391" s="192"/>
      <c r="J391" s="13"/>
      <c r="K391" s="13"/>
      <c r="L391" s="189"/>
      <c r="M391" s="193"/>
      <c r="N391" s="194"/>
      <c r="O391" s="194"/>
      <c r="P391" s="194"/>
      <c r="Q391" s="194"/>
      <c r="R391" s="194"/>
      <c r="S391" s="194"/>
      <c r="T391" s="19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0" t="s">
        <v>140</v>
      </c>
      <c r="AU391" s="190" t="s">
        <v>87</v>
      </c>
      <c r="AV391" s="13" t="s">
        <v>85</v>
      </c>
      <c r="AW391" s="13" t="s">
        <v>31</v>
      </c>
      <c r="AX391" s="13" t="s">
        <v>77</v>
      </c>
      <c r="AY391" s="190" t="s">
        <v>128</v>
      </c>
    </row>
    <row r="392" s="14" customFormat="1">
      <c r="A392" s="14"/>
      <c r="B392" s="196"/>
      <c r="C392" s="14"/>
      <c r="D392" s="184" t="s">
        <v>140</v>
      </c>
      <c r="E392" s="197" t="s">
        <v>1</v>
      </c>
      <c r="F392" s="198" t="s">
        <v>573</v>
      </c>
      <c r="G392" s="14"/>
      <c r="H392" s="199">
        <v>29.824000000000002</v>
      </c>
      <c r="I392" s="200"/>
      <c r="J392" s="14"/>
      <c r="K392" s="14"/>
      <c r="L392" s="196"/>
      <c r="M392" s="201"/>
      <c r="N392" s="202"/>
      <c r="O392" s="202"/>
      <c r="P392" s="202"/>
      <c r="Q392" s="202"/>
      <c r="R392" s="202"/>
      <c r="S392" s="202"/>
      <c r="T392" s="20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197" t="s">
        <v>140</v>
      </c>
      <c r="AU392" s="197" t="s">
        <v>87</v>
      </c>
      <c r="AV392" s="14" t="s">
        <v>87</v>
      </c>
      <c r="AW392" s="14" t="s">
        <v>31</v>
      </c>
      <c r="AX392" s="14" t="s">
        <v>77</v>
      </c>
      <c r="AY392" s="197" t="s">
        <v>128</v>
      </c>
    </row>
    <row r="393" s="15" customFormat="1">
      <c r="A393" s="15"/>
      <c r="B393" s="204"/>
      <c r="C393" s="15"/>
      <c r="D393" s="184" t="s">
        <v>140</v>
      </c>
      <c r="E393" s="205" t="s">
        <v>1</v>
      </c>
      <c r="F393" s="206" t="s">
        <v>150</v>
      </c>
      <c r="G393" s="15"/>
      <c r="H393" s="207">
        <v>54.492000000000004</v>
      </c>
      <c r="I393" s="208"/>
      <c r="J393" s="15"/>
      <c r="K393" s="15"/>
      <c r="L393" s="204"/>
      <c r="M393" s="209"/>
      <c r="N393" s="210"/>
      <c r="O393" s="210"/>
      <c r="P393" s="210"/>
      <c r="Q393" s="210"/>
      <c r="R393" s="210"/>
      <c r="S393" s="210"/>
      <c r="T393" s="211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05" t="s">
        <v>140</v>
      </c>
      <c r="AU393" s="205" t="s">
        <v>87</v>
      </c>
      <c r="AV393" s="15" t="s">
        <v>138</v>
      </c>
      <c r="AW393" s="15" t="s">
        <v>31</v>
      </c>
      <c r="AX393" s="15" t="s">
        <v>85</v>
      </c>
      <c r="AY393" s="205" t="s">
        <v>128</v>
      </c>
    </row>
    <row r="394" s="2" customFormat="1" ht="44.25" customHeight="1">
      <c r="A394" s="37"/>
      <c r="B394" s="170"/>
      <c r="C394" s="171" t="s">
        <v>361</v>
      </c>
      <c r="D394" s="171" t="s">
        <v>133</v>
      </c>
      <c r="E394" s="172" t="s">
        <v>473</v>
      </c>
      <c r="F394" s="173" t="s">
        <v>474</v>
      </c>
      <c r="G394" s="174" t="s">
        <v>211</v>
      </c>
      <c r="H394" s="175">
        <v>134.148</v>
      </c>
      <c r="I394" s="176"/>
      <c r="J394" s="177">
        <f>ROUND(I394*H394,2)</f>
        <v>0</v>
      </c>
      <c r="K394" s="173" t="s">
        <v>137</v>
      </c>
      <c r="L394" s="38"/>
      <c r="M394" s="178" t="s">
        <v>1</v>
      </c>
      <c r="N394" s="179" t="s">
        <v>42</v>
      </c>
      <c r="O394" s="76"/>
      <c r="P394" s="180">
        <f>O394*H394</f>
        <v>0</v>
      </c>
      <c r="Q394" s="180">
        <v>0</v>
      </c>
      <c r="R394" s="180">
        <f>Q394*H394</f>
        <v>0</v>
      </c>
      <c r="S394" s="180">
        <v>0</v>
      </c>
      <c r="T394" s="18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82" t="s">
        <v>138</v>
      </c>
      <c r="AT394" s="182" t="s">
        <v>133</v>
      </c>
      <c r="AU394" s="182" t="s">
        <v>87</v>
      </c>
      <c r="AY394" s="18" t="s">
        <v>128</v>
      </c>
      <c r="BE394" s="183">
        <f>IF(N394="základní",J394,0)</f>
        <v>0</v>
      </c>
      <c r="BF394" s="183">
        <f>IF(N394="snížená",J394,0)</f>
        <v>0</v>
      </c>
      <c r="BG394" s="183">
        <f>IF(N394="zákl. přenesená",J394,0)</f>
        <v>0</v>
      </c>
      <c r="BH394" s="183">
        <f>IF(N394="sníž. přenesená",J394,0)</f>
        <v>0</v>
      </c>
      <c r="BI394" s="183">
        <f>IF(N394="nulová",J394,0)</f>
        <v>0</v>
      </c>
      <c r="BJ394" s="18" t="s">
        <v>85</v>
      </c>
      <c r="BK394" s="183">
        <f>ROUND(I394*H394,2)</f>
        <v>0</v>
      </c>
      <c r="BL394" s="18" t="s">
        <v>138</v>
      </c>
      <c r="BM394" s="182" t="s">
        <v>483</v>
      </c>
    </row>
    <row r="395" s="2" customFormat="1">
      <c r="A395" s="37"/>
      <c r="B395" s="38"/>
      <c r="C395" s="37"/>
      <c r="D395" s="184" t="s">
        <v>139</v>
      </c>
      <c r="E395" s="37"/>
      <c r="F395" s="185" t="s">
        <v>474</v>
      </c>
      <c r="G395" s="37"/>
      <c r="H395" s="37"/>
      <c r="I395" s="186"/>
      <c r="J395" s="37"/>
      <c r="K395" s="37"/>
      <c r="L395" s="38"/>
      <c r="M395" s="187"/>
      <c r="N395" s="188"/>
      <c r="O395" s="76"/>
      <c r="P395" s="76"/>
      <c r="Q395" s="76"/>
      <c r="R395" s="76"/>
      <c r="S395" s="76"/>
      <c r="T395" s="7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8" t="s">
        <v>139</v>
      </c>
      <c r="AU395" s="18" t="s">
        <v>87</v>
      </c>
    </row>
    <row r="396" s="13" customFormat="1">
      <c r="A396" s="13"/>
      <c r="B396" s="189"/>
      <c r="C396" s="13"/>
      <c r="D396" s="184" t="s">
        <v>140</v>
      </c>
      <c r="E396" s="190" t="s">
        <v>1</v>
      </c>
      <c r="F396" s="191" t="s">
        <v>477</v>
      </c>
      <c r="G396" s="13"/>
      <c r="H396" s="190" t="s">
        <v>1</v>
      </c>
      <c r="I396" s="192"/>
      <c r="J396" s="13"/>
      <c r="K396" s="13"/>
      <c r="L396" s="189"/>
      <c r="M396" s="193"/>
      <c r="N396" s="194"/>
      <c r="O396" s="194"/>
      <c r="P396" s="194"/>
      <c r="Q396" s="194"/>
      <c r="R396" s="194"/>
      <c r="S396" s="194"/>
      <c r="T396" s="19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0" t="s">
        <v>140</v>
      </c>
      <c r="AU396" s="190" t="s">
        <v>87</v>
      </c>
      <c r="AV396" s="13" t="s">
        <v>85</v>
      </c>
      <c r="AW396" s="13" t="s">
        <v>31</v>
      </c>
      <c r="AX396" s="13" t="s">
        <v>77</v>
      </c>
      <c r="AY396" s="190" t="s">
        <v>128</v>
      </c>
    </row>
    <row r="397" s="14" customFormat="1">
      <c r="A397" s="14"/>
      <c r="B397" s="196"/>
      <c r="C397" s="14"/>
      <c r="D397" s="184" t="s">
        <v>140</v>
      </c>
      <c r="E397" s="197" t="s">
        <v>1</v>
      </c>
      <c r="F397" s="198" t="s">
        <v>574</v>
      </c>
      <c r="G397" s="14"/>
      <c r="H397" s="199">
        <v>97.942999999999998</v>
      </c>
      <c r="I397" s="200"/>
      <c r="J397" s="14"/>
      <c r="K397" s="14"/>
      <c r="L397" s="196"/>
      <c r="M397" s="201"/>
      <c r="N397" s="202"/>
      <c r="O397" s="202"/>
      <c r="P397" s="202"/>
      <c r="Q397" s="202"/>
      <c r="R397" s="202"/>
      <c r="S397" s="202"/>
      <c r="T397" s="20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7" t="s">
        <v>140</v>
      </c>
      <c r="AU397" s="197" t="s">
        <v>87</v>
      </c>
      <c r="AV397" s="14" t="s">
        <v>87</v>
      </c>
      <c r="AW397" s="14" t="s">
        <v>31</v>
      </c>
      <c r="AX397" s="14" t="s">
        <v>77</v>
      </c>
      <c r="AY397" s="197" t="s">
        <v>128</v>
      </c>
    </row>
    <row r="398" s="13" customFormat="1">
      <c r="A398" s="13"/>
      <c r="B398" s="189"/>
      <c r="C398" s="13"/>
      <c r="D398" s="184" t="s">
        <v>140</v>
      </c>
      <c r="E398" s="190" t="s">
        <v>1</v>
      </c>
      <c r="F398" s="191" t="s">
        <v>479</v>
      </c>
      <c r="G398" s="13"/>
      <c r="H398" s="190" t="s">
        <v>1</v>
      </c>
      <c r="I398" s="192"/>
      <c r="J398" s="13"/>
      <c r="K398" s="13"/>
      <c r="L398" s="189"/>
      <c r="M398" s="193"/>
      <c r="N398" s="194"/>
      <c r="O398" s="194"/>
      <c r="P398" s="194"/>
      <c r="Q398" s="194"/>
      <c r="R398" s="194"/>
      <c r="S398" s="194"/>
      <c r="T398" s="19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0" t="s">
        <v>140</v>
      </c>
      <c r="AU398" s="190" t="s">
        <v>87</v>
      </c>
      <c r="AV398" s="13" t="s">
        <v>85</v>
      </c>
      <c r="AW398" s="13" t="s">
        <v>31</v>
      </c>
      <c r="AX398" s="13" t="s">
        <v>77</v>
      </c>
      <c r="AY398" s="190" t="s">
        <v>128</v>
      </c>
    </row>
    <row r="399" s="14" customFormat="1">
      <c r="A399" s="14"/>
      <c r="B399" s="196"/>
      <c r="C399" s="14"/>
      <c r="D399" s="184" t="s">
        <v>140</v>
      </c>
      <c r="E399" s="197" t="s">
        <v>1</v>
      </c>
      <c r="F399" s="198" t="s">
        <v>575</v>
      </c>
      <c r="G399" s="14"/>
      <c r="H399" s="199">
        <v>36.204999999999998</v>
      </c>
      <c r="I399" s="200"/>
      <c r="J399" s="14"/>
      <c r="K399" s="14"/>
      <c r="L399" s="196"/>
      <c r="M399" s="201"/>
      <c r="N399" s="202"/>
      <c r="O399" s="202"/>
      <c r="P399" s="202"/>
      <c r="Q399" s="202"/>
      <c r="R399" s="202"/>
      <c r="S399" s="202"/>
      <c r="T399" s="20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197" t="s">
        <v>140</v>
      </c>
      <c r="AU399" s="197" t="s">
        <v>87</v>
      </c>
      <c r="AV399" s="14" t="s">
        <v>87</v>
      </c>
      <c r="AW399" s="14" t="s">
        <v>31</v>
      </c>
      <c r="AX399" s="14" t="s">
        <v>77</v>
      </c>
      <c r="AY399" s="197" t="s">
        <v>128</v>
      </c>
    </row>
    <row r="400" s="15" customFormat="1">
      <c r="A400" s="15"/>
      <c r="B400" s="204"/>
      <c r="C400" s="15"/>
      <c r="D400" s="184" t="s">
        <v>140</v>
      </c>
      <c r="E400" s="205" t="s">
        <v>1</v>
      </c>
      <c r="F400" s="206" t="s">
        <v>150</v>
      </c>
      <c r="G400" s="15"/>
      <c r="H400" s="207">
        <v>134.148</v>
      </c>
      <c r="I400" s="208"/>
      <c r="J400" s="15"/>
      <c r="K400" s="15"/>
      <c r="L400" s="204"/>
      <c r="M400" s="209"/>
      <c r="N400" s="210"/>
      <c r="O400" s="210"/>
      <c r="P400" s="210"/>
      <c r="Q400" s="210"/>
      <c r="R400" s="210"/>
      <c r="S400" s="210"/>
      <c r="T400" s="21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05" t="s">
        <v>140</v>
      </c>
      <c r="AU400" s="205" t="s">
        <v>87</v>
      </c>
      <c r="AV400" s="15" t="s">
        <v>138</v>
      </c>
      <c r="AW400" s="15" t="s">
        <v>31</v>
      </c>
      <c r="AX400" s="15" t="s">
        <v>85</v>
      </c>
      <c r="AY400" s="205" t="s">
        <v>128</v>
      </c>
    </row>
    <row r="401" s="2" customFormat="1" ht="62.7" customHeight="1">
      <c r="A401" s="37"/>
      <c r="B401" s="170"/>
      <c r="C401" s="171" t="s">
        <v>487</v>
      </c>
      <c r="D401" s="171" t="s">
        <v>133</v>
      </c>
      <c r="E401" s="172" t="s">
        <v>481</v>
      </c>
      <c r="F401" s="173" t="s">
        <v>482</v>
      </c>
      <c r="G401" s="174" t="s">
        <v>211</v>
      </c>
      <c r="H401" s="175">
        <v>536.59199999999998</v>
      </c>
      <c r="I401" s="176"/>
      <c r="J401" s="177">
        <f>ROUND(I401*H401,2)</f>
        <v>0</v>
      </c>
      <c r="K401" s="173" t="s">
        <v>137</v>
      </c>
      <c r="L401" s="38"/>
      <c r="M401" s="178" t="s">
        <v>1</v>
      </c>
      <c r="N401" s="179" t="s">
        <v>42</v>
      </c>
      <c r="O401" s="76"/>
      <c r="P401" s="180">
        <f>O401*H401</f>
        <v>0</v>
      </c>
      <c r="Q401" s="180">
        <v>0</v>
      </c>
      <c r="R401" s="180">
        <f>Q401*H401</f>
        <v>0</v>
      </c>
      <c r="S401" s="180">
        <v>0</v>
      </c>
      <c r="T401" s="181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82" t="s">
        <v>138</v>
      </c>
      <c r="AT401" s="182" t="s">
        <v>133</v>
      </c>
      <c r="AU401" s="182" t="s">
        <v>87</v>
      </c>
      <c r="AY401" s="18" t="s">
        <v>128</v>
      </c>
      <c r="BE401" s="183">
        <f>IF(N401="základní",J401,0)</f>
        <v>0</v>
      </c>
      <c r="BF401" s="183">
        <f>IF(N401="snížená",J401,0)</f>
        <v>0</v>
      </c>
      <c r="BG401" s="183">
        <f>IF(N401="zákl. přenesená",J401,0)</f>
        <v>0</v>
      </c>
      <c r="BH401" s="183">
        <f>IF(N401="sníž. přenesená",J401,0)</f>
        <v>0</v>
      </c>
      <c r="BI401" s="183">
        <f>IF(N401="nulová",J401,0)</f>
        <v>0</v>
      </c>
      <c r="BJ401" s="18" t="s">
        <v>85</v>
      </c>
      <c r="BK401" s="183">
        <f>ROUND(I401*H401,2)</f>
        <v>0</v>
      </c>
      <c r="BL401" s="18" t="s">
        <v>138</v>
      </c>
      <c r="BM401" s="182" t="s">
        <v>490</v>
      </c>
    </row>
    <row r="402" s="2" customFormat="1">
      <c r="A402" s="37"/>
      <c r="B402" s="38"/>
      <c r="C402" s="37"/>
      <c r="D402" s="184" t="s">
        <v>139</v>
      </c>
      <c r="E402" s="37"/>
      <c r="F402" s="185" t="s">
        <v>482</v>
      </c>
      <c r="G402" s="37"/>
      <c r="H402" s="37"/>
      <c r="I402" s="186"/>
      <c r="J402" s="37"/>
      <c r="K402" s="37"/>
      <c r="L402" s="38"/>
      <c r="M402" s="187"/>
      <c r="N402" s="188"/>
      <c r="O402" s="76"/>
      <c r="P402" s="76"/>
      <c r="Q402" s="76"/>
      <c r="R402" s="76"/>
      <c r="S402" s="76"/>
      <c r="T402" s="7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8" t="s">
        <v>139</v>
      </c>
      <c r="AU402" s="18" t="s">
        <v>87</v>
      </c>
    </row>
    <row r="403" s="13" customFormat="1">
      <c r="A403" s="13"/>
      <c r="B403" s="189"/>
      <c r="C403" s="13"/>
      <c r="D403" s="184" t="s">
        <v>140</v>
      </c>
      <c r="E403" s="190" t="s">
        <v>1</v>
      </c>
      <c r="F403" s="191" t="s">
        <v>477</v>
      </c>
      <c r="G403" s="13"/>
      <c r="H403" s="190" t="s">
        <v>1</v>
      </c>
      <c r="I403" s="192"/>
      <c r="J403" s="13"/>
      <c r="K403" s="13"/>
      <c r="L403" s="189"/>
      <c r="M403" s="193"/>
      <c r="N403" s="194"/>
      <c r="O403" s="194"/>
      <c r="P403" s="194"/>
      <c r="Q403" s="194"/>
      <c r="R403" s="194"/>
      <c r="S403" s="194"/>
      <c r="T403" s="19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0" t="s">
        <v>140</v>
      </c>
      <c r="AU403" s="190" t="s">
        <v>87</v>
      </c>
      <c r="AV403" s="13" t="s">
        <v>85</v>
      </c>
      <c r="AW403" s="13" t="s">
        <v>31</v>
      </c>
      <c r="AX403" s="13" t="s">
        <v>77</v>
      </c>
      <c r="AY403" s="190" t="s">
        <v>128</v>
      </c>
    </row>
    <row r="404" s="14" customFormat="1">
      <c r="A404" s="14"/>
      <c r="B404" s="196"/>
      <c r="C404" s="14"/>
      <c r="D404" s="184" t="s">
        <v>140</v>
      </c>
      <c r="E404" s="197" t="s">
        <v>1</v>
      </c>
      <c r="F404" s="198" t="s">
        <v>576</v>
      </c>
      <c r="G404" s="14"/>
      <c r="H404" s="199">
        <v>391.77199999999999</v>
      </c>
      <c r="I404" s="200"/>
      <c r="J404" s="14"/>
      <c r="K404" s="14"/>
      <c r="L404" s="196"/>
      <c r="M404" s="201"/>
      <c r="N404" s="202"/>
      <c r="O404" s="202"/>
      <c r="P404" s="202"/>
      <c r="Q404" s="202"/>
      <c r="R404" s="202"/>
      <c r="S404" s="202"/>
      <c r="T404" s="20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7" t="s">
        <v>140</v>
      </c>
      <c r="AU404" s="197" t="s">
        <v>87</v>
      </c>
      <c r="AV404" s="14" t="s">
        <v>87</v>
      </c>
      <c r="AW404" s="14" t="s">
        <v>31</v>
      </c>
      <c r="AX404" s="14" t="s">
        <v>77</v>
      </c>
      <c r="AY404" s="197" t="s">
        <v>128</v>
      </c>
    </row>
    <row r="405" s="13" customFormat="1">
      <c r="A405" s="13"/>
      <c r="B405" s="189"/>
      <c r="C405" s="13"/>
      <c r="D405" s="184" t="s">
        <v>140</v>
      </c>
      <c r="E405" s="190" t="s">
        <v>1</v>
      </c>
      <c r="F405" s="191" t="s">
        <v>479</v>
      </c>
      <c r="G405" s="13"/>
      <c r="H405" s="190" t="s">
        <v>1</v>
      </c>
      <c r="I405" s="192"/>
      <c r="J405" s="13"/>
      <c r="K405" s="13"/>
      <c r="L405" s="189"/>
      <c r="M405" s="193"/>
      <c r="N405" s="194"/>
      <c r="O405" s="194"/>
      <c r="P405" s="194"/>
      <c r="Q405" s="194"/>
      <c r="R405" s="194"/>
      <c r="S405" s="194"/>
      <c r="T405" s="19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0" t="s">
        <v>140</v>
      </c>
      <c r="AU405" s="190" t="s">
        <v>87</v>
      </c>
      <c r="AV405" s="13" t="s">
        <v>85</v>
      </c>
      <c r="AW405" s="13" t="s">
        <v>31</v>
      </c>
      <c r="AX405" s="13" t="s">
        <v>77</v>
      </c>
      <c r="AY405" s="190" t="s">
        <v>128</v>
      </c>
    </row>
    <row r="406" s="14" customFormat="1">
      <c r="A406" s="14"/>
      <c r="B406" s="196"/>
      <c r="C406" s="14"/>
      <c r="D406" s="184" t="s">
        <v>140</v>
      </c>
      <c r="E406" s="197" t="s">
        <v>1</v>
      </c>
      <c r="F406" s="198" t="s">
        <v>577</v>
      </c>
      <c r="G406" s="14"/>
      <c r="H406" s="199">
        <v>144.81999999999999</v>
      </c>
      <c r="I406" s="200"/>
      <c r="J406" s="14"/>
      <c r="K406" s="14"/>
      <c r="L406" s="196"/>
      <c r="M406" s="201"/>
      <c r="N406" s="202"/>
      <c r="O406" s="202"/>
      <c r="P406" s="202"/>
      <c r="Q406" s="202"/>
      <c r="R406" s="202"/>
      <c r="S406" s="202"/>
      <c r="T406" s="20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197" t="s">
        <v>140</v>
      </c>
      <c r="AU406" s="197" t="s">
        <v>87</v>
      </c>
      <c r="AV406" s="14" t="s">
        <v>87</v>
      </c>
      <c r="AW406" s="14" t="s">
        <v>31</v>
      </c>
      <c r="AX406" s="14" t="s">
        <v>77</v>
      </c>
      <c r="AY406" s="197" t="s">
        <v>128</v>
      </c>
    </row>
    <row r="407" s="15" customFormat="1">
      <c r="A407" s="15"/>
      <c r="B407" s="204"/>
      <c r="C407" s="15"/>
      <c r="D407" s="184" t="s">
        <v>140</v>
      </c>
      <c r="E407" s="205" t="s">
        <v>1</v>
      </c>
      <c r="F407" s="206" t="s">
        <v>150</v>
      </c>
      <c r="G407" s="15"/>
      <c r="H407" s="207">
        <v>536.59199999999998</v>
      </c>
      <c r="I407" s="208"/>
      <c r="J407" s="15"/>
      <c r="K407" s="15"/>
      <c r="L407" s="204"/>
      <c r="M407" s="209"/>
      <c r="N407" s="210"/>
      <c r="O407" s="210"/>
      <c r="P407" s="210"/>
      <c r="Q407" s="210"/>
      <c r="R407" s="210"/>
      <c r="S407" s="210"/>
      <c r="T407" s="211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05" t="s">
        <v>140</v>
      </c>
      <c r="AU407" s="205" t="s">
        <v>87</v>
      </c>
      <c r="AV407" s="15" t="s">
        <v>138</v>
      </c>
      <c r="AW407" s="15" t="s">
        <v>31</v>
      </c>
      <c r="AX407" s="15" t="s">
        <v>85</v>
      </c>
      <c r="AY407" s="205" t="s">
        <v>128</v>
      </c>
    </row>
    <row r="408" s="2" customFormat="1" ht="33" customHeight="1">
      <c r="A408" s="37"/>
      <c r="B408" s="170"/>
      <c r="C408" s="171" t="s">
        <v>364</v>
      </c>
      <c r="D408" s="171" t="s">
        <v>133</v>
      </c>
      <c r="E408" s="172" t="s">
        <v>488</v>
      </c>
      <c r="F408" s="173" t="s">
        <v>489</v>
      </c>
      <c r="G408" s="174" t="s">
        <v>211</v>
      </c>
      <c r="H408" s="175">
        <v>124.035</v>
      </c>
      <c r="I408" s="176"/>
      <c r="J408" s="177">
        <f>ROUND(I408*H408,2)</f>
        <v>0</v>
      </c>
      <c r="K408" s="173" t="s">
        <v>137</v>
      </c>
      <c r="L408" s="38"/>
      <c r="M408" s="178" t="s">
        <v>1</v>
      </c>
      <c r="N408" s="179" t="s">
        <v>42</v>
      </c>
      <c r="O408" s="76"/>
      <c r="P408" s="180">
        <f>O408*H408</f>
        <v>0</v>
      </c>
      <c r="Q408" s="180">
        <v>0</v>
      </c>
      <c r="R408" s="180">
        <f>Q408*H408</f>
        <v>0</v>
      </c>
      <c r="S408" s="180">
        <v>0</v>
      </c>
      <c r="T408" s="181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82" t="s">
        <v>138</v>
      </c>
      <c r="AT408" s="182" t="s">
        <v>133</v>
      </c>
      <c r="AU408" s="182" t="s">
        <v>87</v>
      </c>
      <c r="AY408" s="18" t="s">
        <v>128</v>
      </c>
      <c r="BE408" s="183">
        <f>IF(N408="základní",J408,0)</f>
        <v>0</v>
      </c>
      <c r="BF408" s="183">
        <f>IF(N408="snížená",J408,0)</f>
        <v>0</v>
      </c>
      <c r="BG408" s="183">
        <f>IF(N408="zákl. přenesená",J408,0)</f>
        <v>0</v>
      </c>
      <c r="BH408" s="183">
        <f>IF(N408="sníž. přenesená",J408,0)</f>
        <v>0</v>
      </c>
      <c r="BI408" s="183">
        <f>IF(N408="nulová",J408,0)</f>
        <v>0</v>
      </c>
      <c r="BJ408" s="18" t="s">
        <v>85</v>
      </c>
      <c r="BK408" s="183">
        <f>ROUND(I408*H408,2)</f>
        <v>0</v>
      </c>
      <c r="BL408" s="18" t="s">
        <v>138</v>
      </c>
      <c r="BM408" s="182" t="s">
        <v>495</v>
      </c>
    </row>
    <row r="409" s="2" customFormat="1">
      <c r="A409" s="37"/>
      <c r="B409" s="38"/>
      <c r="C409" s="37"/>
      <c r="D409" s="184" t="s">
        <v>139</v>
      </c>
      <c r="E409" s="37"/>
      <c r="F409" s="185" t="s">
        <v>489</v>
      </c>
      <c r="G409" s="37"/>
      <c r="H409" s="37"/>
      <c r="I409" s="186"/>
      <c r="J409" s="37"/>
      <c r="K409" s="37"/>
      <c r="L409" s="38"/>
      <c r="M409" s="187"/>
      <c r="N409" s="188"/>
      <c r="O409" s="76"/>
      <c r="P409" s="76"/>
      <c r="Q409" s="76"/>
      <c r="R409" s="76"/>
      <c r="S409" s="76"/>
      <c r="T409" s="7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8" t="s">
        <v>139</v>
      </c>
      <c r="AU409" s="18" t="s">
        <v>87</v>
      </c>
    </row>
    <row r="410" s="13" customFormat="1">
      <c r="A410" s="13"/>
      <c r="B410" s="189"/>
      <c r="C410" s="13"/>
      <c r="D410" s="184" t="s">
        <v>140</v>
      </c>
      <c r="E410" s="190" t="s">
        <v>1</v>
      </c>
      <c r="F410" s="191" t="s">
        <v>304</v>
      </c>
      <c r="G410" s="13"/>
      <c r="H410" s="190" t="s">
        <v>1</v>
      </c>
      <c r="I410" s="192"/>
      <c r="J410" s="13"/>
      <c r="K410" s="13"/>
      <c r="L410" s="189"/>
      <c r="M410" s="193"/>
      <c r="N410" s="194"/>
      <c r="O410" s="194"/>
      <c r="P410" s="194"/>
      <c r="Q410" s="194"/>
      <c r="R410" s="194"/>
      <c r="S410" s="194"/>
      <c r="T410" s="19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0" t="s">
        <v>140</v>
      </c>
      <c r="AU410" s="190" t="s">
        <v>87</v>
      </c>
      <c r="AV410" s="13" t="s">
        <v>85</v>
      </c>
      <c r="AW410" s="13" t="s">
        <v>31</v>
      </c>
      <c r="AX410" s="13" t="s">
        <v>77</v>
      </c>
      <c r="AY410" s="190" t="s">
        <v>128</v>
      </c>
    </row>
    <row r="411" s="13" customFormat="1">
      <c r="A411" s="13"/>
      <c r="B411" s="189"/>
      <c r="C411" s="13"/>
      <c r="D411" s="184" t="s">
        <v>140</v>
      </c>
      <c r="E411" s="190" t="s">
        <v>1</v>
      </c>
      <c r="F411" s="191" t="s">
        <v>305</v>
      </c>
      <c r="G411" s="13"/>
      <c r="H411" s="190" t="s">
        <v>1</v>
      </c>
      <c r="I411" s="192"/>
      <c r="J411" s="13"/>
      <c r="K411" s="13"/>
      <c r="L411" s="189"/>
      <c r="M411" s="193"/>
      <c r="N411" s="194"/>
      <c r="O411" s="194"/>
      <c r="P411" s="194"/>
      <c r="Q411" s="194"/>
      <c r="R411" s="194"/>
      <c r="S411" s="194"/>
      <c r="T411" s="19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0" t="s">
        <v>140</v>
      </c>
      <c r="AU411" s="190" t="s">
        <v>87</v>
      </c>
      <c r="AV411" s="13" t="s">
        <v>85</v>
      </c>
      <c r="AW411" s="13" t="s">
        <v>31</v>
      </c>
      <c r="AX411" s="13" t="s">
        <v>77</v>
      </c>
      <c r="AY411" s="190" t="s">
        <v>128</v>
      </c>
    </row>
    <row r="412" s="13" customFormat="1">
      <c r="A412" s="13"/>
      <c r="B412" s="189"/>
      <c r="C412" s="13"/>
      <c r="D412" s="184" t="s">
        <v>140</v>
      </c>
      <c r="E412" s="190" t="s">
        <v>1</v>
      </c>
      <c r="F412" s="191" t="s">
        <v>491</v>
      </c>
      <c r="G412" s="13"/>
      <c r="H412" s="190" t="s">
        <v>1</v>
      </c>
      <c r="I412" s="192"/>
      <c r="J412" s="13"/>
      <c r="K412" s="13"/>
      <c r="L412" s="189"/>
      <c r="M412" s="193"/>
      <c r="N412" s="194"/>
      <c r="O412" s="194"/>
      <c r="P412" s="194"/>
      <c r="Q412" s="194"/>
      <c r="R412" s="194"/>
      <c r="S412" s="194"/>
      <c r="T412" s="19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0" t="s">
        <v>140</v>
      </c>
      <c r="AU412" s="190" t="s">
        <v>87</v>
      </c>
      <c r="AV412" s="13" t="s">
        <v>85</v>
      </c>
      <c r="AW412" s="13" t="s">
        <v>31</v>
      </c>
      <c r="AX412" s="13" t="s">
        <v>77</v>
      </c>
      <c r="AY412" s="190" t="s">
        <v>128</v>
      </c>
    </row>
    <row r="413" s="14" customFormat="1">
      <c r="A413" s="14"/>
      <c r="B413" s="196"/>
      <c r="C413" s="14"/>
      <c r="D413" s="184" t="s">
        <v>140</v>
      </c>
      <c r="E413" s="197" t="s">
        <v>1</v>
      </c>
      <c r="F413" s="198" t="s">
        <v>578</v>
      </c>
      <c r="G413" s="14"/>
      <c r="H413" s="199">
        <v>124.035</v>
      </c>
      <c r="I413" s="200"/>
      <c r="J413" s="14"/>
      <c r="K413" s="14"/>
      <c r="L413" s="196"/>
      <c r="M413" s="201"/>
      <c r="N413" s="202"/>
      <c r="O413" s="202"/>
      <c r="P413" s="202"/>
      <c r="Q413" s="202"/>
      <c r="R413" s="202"/>
      <c r="S413" s="202"/>
      <c r="T413" s="20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197" t="s">
        <v>140</v>
      </c>
      <c r="AU413" s="197" t="s">
        <v>87</v>
      </c>
      <c r="AV413" s="14" t="s">
        <v>87</v>
      </c>
      <c r="AW413" s="14" t="s">
        <v>31</v>
      </c>
      <c r="AX413" s="14" t="s">
        <v>77</v>
      </c>
      <c r="AY413" s="197" t="s">
        <v>128</v>
      </c>
    </row>
    <row r="414" s="15" customFormat="1">
      <c r="A414" s="15"/>
      <c r="B414" s="204"/>
      <c r="C414" s="15"/>
      <c r="D414" s="184" t="s">
        <v>140</v>
      </c>
      <c r="E414" s="205" t="s">
        <v>1</v>
      </c>
      <c r="F414" s="206" t="s">
        <v>150</v>
      </c>
      <c r="G414" s="15"/>
      <c r="H414" s="207">
        <v>124.035</v>
      </c>
      <c r="I414" s="208"/>
      <c r="J414" s="15"/>
      <c r="K414" s="15"/>
      <c r="L414" s="204"/>
      <c r="M414" s="209"/>
      <c r="N414" s="210"/>
      <c r="O414" s="210"/>
      <c r="P414" s="210"/>
      <c r="Q414" s="210"/>
      <c r="R414" s="210"/>
      <c r="S414" s="210"/>
      <c r="T414" s="211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05" t="s">
        <v>140</v>
      </c>
      <c r="AU414" s="205" t="s">
        <v>87</v>
      </c>
      <c r="AV414" s="15" t="s">
        <v>138</v>
      </c>
      <c r="AW414" s="15" t="s">
        <v>31</v>
      </c>
      <c r="AX414" s="15" t="s">
        <v>85</v>
      </c>
      <c r="AY414" s="205" t="s">
        <v>128</v>
      </c>
    </row>
    <row r="415" s="2" customFormat="1" ht="33" customHeight="1">
      <c r="A415" s="37"/>
      <c r="B415" s="170"/>
      <c r="C415" s="171" t="s">
        <v>579</v>
      </c>
      <c r="D415" s="171" t="s">
        <v>133</v>
      </c>
      <c r="E415" s="172" t="s">
        <v>493</v>
      </c>
      <c r="F415" s="173" t="s">
        <v>494</v>
      </c>
      <c r="G415" s="174" t="s">
        <v>211</v>
      </c>
      <c r="H415" s="175">
        <v>496.13999999999999</v>
      </c>
      <c r="I415" s="176"/>
      <c r="J415" s="177">
        <f>ROUND(I415*H415,2)</f>
        <v>0</v>
      </c>
      <c r="K415" s="173" t="s">
        <v>137</v>
      </c>
      <c r="L415" s="38"/>
      <c r="M415" s="178" t="s">
        <v>1</v>
      </c>
      <c r="N415" s="179" t="s">
        <v>42</v>
      </c>
      <c r="O415" s="76"/>
      <c r="P415" s="180">
        <f>O415*H415</f>
        <v>0</v>
      </c>
      <c r="Q415" s="180">
        <v>0</v>
      </c>
      <c r="R415" s="180">
        <f>Q415*H415</f>
        <v>0</v>
      </c>
      <c r="S415" s="180">
        <v>0</v>
      </c>
      <c r="T415" s="181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82" t="s">
        <v>138</v>
      </c>
      <c r="AT415" s="182" t="s">
        <v>133</v>
      </c>
      <c r="AU415" s="182" t="s">
        <v>87</v>
      </c>
      <c r="AY415" s="18" t="s">
        <v>128</v>
      </c>
      <c r="BE415" s="183">
        <f>IF(N415="základní",J415,0)</f>
        <v>0</v>
      </c>
      <c r="BF415" s="183">
        <f>IF(N415="snížená",J415,0)</f>
        <v>0</v>
      </c>
      <c r="BG415" s="183">
        <f>IF(N415="zákl. přenesená",J415,0)</f>
        <v>0</v>
      </c>
      <c r="BH415" s="183">
        <f>IF(N415="sníž. přenesená",J415,0)</f>
        <v>0</v>
      </c>
      <c r="BI415" s="183">
        <f>IF(N415="nulová",J415,0)</f>
        <v>0</v>
      </c>
      <c r="BJ415" s="18" t="s">
        <v>85</v>
      </c>
      <c r="BK415" s="183">
        <f>ROUND(I415*H415,2)</f>
        <v>0</v>
      </c>
      <c r="BL415" s="18" t="s">
        <v>138</v>
      </c>
      <c r="BM415" s="182" t="s">
        <v>580</v>
      </c>
    </row>
    <row r="416" s="2" customFormat="1">
      <c r="A416" s="37"/>
      <c r="B416" s="38"/>
      <c r="C416" s="37"/>
      <c r="D416" s="184" t="s">
        <v>139</v>
      </c>
      <c r="E416" s="37"/>
      <c r="F416" s="185" t="s">
        <v>494</v>
      </c>
      <c r="G416" s="37"/>
      <c r="H416" s="37"/>
      <c r="I416" s="186"/>
      <c r="J416" s="37"/>
      <c r="K416" s="37"/>
      <c r="L416" s="38"/>
      <c r="M416" s="187"/>
      <c r="N416" s="188"/>
      <c r="O416" s="76"/>
      <c r="P416" s="76"/>
      <c r="Q416" s="76"/>
      <c r="R416" s="76"/>
      <c r="S416" s="76"/>
      <c r="T416" s="77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8" t="s">
        <v>139</v>
      </c>
      <c r="AU416" s="18" t="s">
        <v>87</v>
      </c>
    </row>
    <row r="417" s="13" customFormat="1">
      <c r="A417" s="13"/>
      <c r="B417" s="189"/>
      <c r="C417" s="13"/>
      <c r="D417" s="184" t="s">
        <v>140</v>
      </c>
      <c r="E417" s="190" t="s">
        <v>1</v>
      </c>
      <c r="F417" s="191" t="s">
        <v>304</v>
      </c>
      <c r="G417" s="13"/>
      <c r="H417" s="190" t="s">
        <v>1</v>
      </c>
      <c r="I417" s="192"/>
      <c r="J417" s="13"/>
      <c r="K417" s="13"/>
      <c r="L417" s="189"/>
      <c r="M417" s="193"/>
      <c r="N417" s="194"/>
      <c r="O417" s="194"/>
      <c r="P417" s="194"/>
      <c r="Q417" s="194"/>
      <c r="R417" s="194"/>
      <c r="S417" s="194"/>
      <c r="T417" s="19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0" t="s">
        <v>140</v>
      </c>
      <c r="AU417" s="190" t="s">
        <v>87</v>
      </c>
      <c r="AV417" s="13" t="s">
        <v>85</v>
      </c>
      <c r="AW417" s="13" t="s">
        <v>31</v>
      </c>
      <c r="AX417" s="13" t="s">
        <v>77</v>
      </c>
      <c r="AY417" s="190" t="s">
        <v>128</v>
      </c>
    </row>
    <row r="418" s="13" customFormat="1">
      <c r="A418" s="13"/>
      <c r="B418" s="189"/>
      <c r="C418" s="13"/>
      <c r="D418" s="184" t="s">
        <v>140</v>
      </c>
      <c r="E418" s="190" t="s">
        <v>1</v>
      </c>
      <c r="F418" s="191" t="s">
        <v>305</v>
      </c>
      <c r="G418" s="13"/>
      <c r="H418" s="190" t="s">
        <v>1</v>
      </c>
      <c r="I418" s="192"/>
      <c r="J418" s="13"/>
      <c r="K418" s="13"/>
      <c r="L418" s="189"/>
      <c r="M418" s="193"/>
      <c r="N418" s="194"/>
      <c r="O418" s="194"/>
      <c r="P418" s="194"/>
      <c r="Q418" s="194"/>
      <c r="R418" s="194"/>
      <c r="S418" s="194"/>
      <c r="T418" s="19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0" t="s">
        <v>140</v>
      </c>
      <c r="AU418" s="190" t="s">
        <v>87</v>
      </c>
      <c r="AV418" s="13" t="s">
        <v>85</v>
      </c>
      <c r="AW418" s="13" t="s">
        <v>31</v>
      </c>
      <c r="AX418" s="13" t="s">
        <v>77</v>
      </c>
      <c r="AY418" s="190" t="s">
        <v>128</v>
      </c>
    </row>
    <row r="419" s="13" customFormat="1">
      <c r="A419" s="13"/>
      <c r="B419" s="189"/>
      <c r="C419" s="13"/>
      <c r="D419" s="184" t="s">
        <v>140</v>
      </c>
      <c r="E419" s="190" t="s">
        <v>1</v>
      </c>
      <c r="F419" s="191" t="s">
        <v>491</v>
      </c>
      <c r="G419" s="13"/>
      <c r="H419" s="190" t="s">
        <v>1</v>
      </c>
      <c r="I419" s="192"/>
      <c r="J419" s="13"/>
      <c r="K419" s="13"/>
      <c r="L419" s="189"/>
      <c r="M419" s="193"/>
      <c r="N419" s="194"/>
      <c r="O419" s="194"/>
      <c r="P419" s="194"/>
      <c r="Q419" s="194"/>
      <c r="R419" s="194"/>
      <c r="S419" s="194"/>
      <c r="T419" s="19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0" t="s">
        <v>140</v>
      </c>
      <c r="AU419" s="190" t="s">
        <v>87</v>
      </c>
      <c r="AV419" s="13" t="s">
        <v>85</v>
      </c>
      <c r="AW419" s="13" t="s">
        <v>31</v>
      </c>
      <c r="AX419" s="13" t="s">
        <v>77</v>
      </c>
      <c r="AY419" s="190" t="s">
        <v>128</v>
      </c>
    </row>
    <row r="420" s="14" customFormat="1">
      <c r="A420" s="14"/>
      <c r="B420" s="196"/>
      <c r="C420" s="14"/>
      <c r="D420" s="184" t="s">
        <v>140</v>
      </c>
      <c r="E420" s="197" t="s">
        <v>1</v>
      </c>
      <c r="F420" s="198" t="s">
        <v>581</v>
      </c>
      <c r="G420" s="14"/>
      <c r="H420" s="199">
        <v>496.13999999999999</v>
      </c>
      <c r="I420" s="200"/>
      <c r="J420" s="14"/>
      <c r="K420" s="14"/>
      <c r="L420" s="196"/>
      <c r="M420" s="201"/>
      <c r="N420" s="202"/>
      <c r="O420" s="202"/>
      <c r="P420" s="202"/>
      <c r="Q420" s="202"/>
      <c r="R420" s="202"/>
      <c r="S420" s="202"/>
      <c r="T420" s="20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197" t="s">
        <v>140</v>
      </c>
      <c r="AU420" s="197" t="s">
        <v>87</v>
      </c>
      <c r="AV420" s="14" t="s">
        <v>87</v>
      </c>
      <c r="AW420" s="14" t="s">
        <v>31</v>
      </c>
      <c r="AX420" s="14" t="s">
        <v>77</v>
      </c>
      <c r="AY420" s="197" t="s">
        <v>128</v>
      </c>
    </row>
    <row r="421" s="15" customFormat="1">
      <c r="A421" s="15"/>
      <c r="B421" s="204"/>
      <c r="C421" s="15"/>
      <c r="D421" s="184" t="s">
        <v>140</v>
      </c>
      <c r="E421" s="205" t="s">
        <v>1</v>
      </c>
      <c r="F421" s="206" t="s">
        <v>150</v>
      </c>
      <c r="G421" s="15"/>
      <c r="H421" s="207">
        <v>496.13999999999999</v>
      </c>
      <c r="I421" s="208"/>
      <c r="J421" s="15"/>
      <c r="K421" s="15"/>
      <c r="L421" s="204"/>
      <c r="M421" s="222"/>
      <c r="N421" s="223"/>
      <c r="O421" s="223"/>
      <c r="P421" s="223"/>
      <c r="Q421" s="223"/>
      <c r="R421" s="223"/>
      <c r="S421" s="223"/>
      <c r="T421" s="224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05" t="s">
        <v>140</v>
      </c>
      <c r="AU421" s="205" t="s">
        <v>87</v>
      </c>
      <c r="AV421" s="15" t="s">
        <v>138</v>
      </c>
      <c r="AW421" s="15" t="s">
        <v>31</v>
      </c>
      <c r="AX421" s="15" t="s">
        <v>85</v>
      </c>
      <c r="AY421" s="205" t="s">
        <v>128</v>
      </c>
    </row>
    <row r="422" s="2" customFormat="1" ht="6.96" customHeight="1">
      <c r="A422" s="37"/>
      <c r="B422" s="59"/>
      <c r="C422" s="60"/>
      <c r="D422" s="60"/>
      <c r="E422" s="60"/>
      <c r="F422" s="60"/>
      <c r="G422" s="60"/>
      <c r="H422" s="60"/>
      <c r="I422" s="60"/>
      <c r="J422" s="60"/>
      <c r="K422" s="60"/>
      <c r="L422" s="38"/>
      <c r="M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</row>
  </sheetData>
  <autoFilter ref="C124:K42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Chodník v obci Krašovice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582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26</v>
      </c>
      <c r="G12" s="37"/>
      <c r="H12" s="37"/>
      <c r="I12" s="31" t="s">
        <v>22</v>
      </c>
      <c r="J12" s="68" t="str">
        <f>'Rekapitulace stavby'!AN8</f>
        <v>14. 9. 2022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>06324827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DRS stavební s.r.o. </v>
      </c>
      <c r="F24" s="37"/>
      <c r="G24" s="37"/>
      <c r="H24" s="37"/>
      <c r="I24" s="31" t="s">
        <v>27</v>
      </c>
      <c r="J24" s="26" t="str">
        <f>IF('Rekapitulace stavby'!AN20="","",'Rekapitulace stavby'!AN20)</f>
        <v>CZ06324827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ROUND(J123,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ROUND((SUM(BE123:BE345)),  2)</f>
        <v>0</v>
      </c>
      <c r="G33" s="37"/>
      <c r="H33" s="37"/>
      <c r="I33" s="127">
        <v>0.20999999999999999</v>
      </c>
      <c r="J33" s="126">
        <f>ROUND(((SUM(BE123:BE345))*I33),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ROUND((SUM(BF123:BF345)),  2)</f>
        <v>0</v>
      </c>
      <c r="G34" s="37"/>
      <c r="H34" s="37"/>
      <c r="I34" s="127">
        <v>0.14999999999999999</v>
      </c>
      <c r="J34" s="126">
        <f>ROUND(((SUM(BF123:BF345))*I34),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ROUND((SUM(BG123:BG345)),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ROUND((SUM(BH123:BH345)),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ROUND((SUM(BI123:BI345)),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Chodník v obci Krašovice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110 - Chodník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14. 9. 2022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DRS stavební s.r.o.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110</v>
      </c>
      <c r="E97" s="141"/>
      <c r="F97" s="141"/>
      <c r="G97" s="141"/>
      <c r="H97" s="141"/>
      <c r="I97" s="141"/>
      <c r="J97" s="142">
        <f>J124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262</v>
      </c>
      <c r="E98" s="145"/>
      <c r="F98" s="145"/>
      <c r="G98" s="145"/>
      <c r="H98" s="145"/>
      <c r="I98" s="145"/>
      <c r="J98" s="146">
        <f>J125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264</v>
      </c>
      <c r="E99" s="145"/>
      <c r="F99" s="145"/>
      <c r="G99" s="145"/>
      <c r="H99" s="145"/>
      <c r="I99" s="145"/>
      <c r="J99" s="146">
        <f>J215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498</v>
      </c>
      <c r="E100" s="145"/>
      <c r="F100" s="145"/>
      <c r="G100" s="145"/>
      <c r="H100" s="145"/>
      <c r="I100" s="145"/>
      <c r="J100" s="146">
        <f>J216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266</v>
      </c>
      <c r="E101" s="145"/>
      <c r="F101" s="145"/>
      <c r="G101" s="145"/>
      <c r="H101" s="145"/>
      <c r="I101" s="145"/>
      <c r="J101" s="146">
        <f>J229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111</v>
      </c>
      <c r="E102" s="145"/>
      <c r="F102" s="145"/>
      <c r="G102" s="145"/>
      <c r="H102" s="145"/>
      <c r="I102" s="145"/>
      <c r="J102" s="146">
        <f>J305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267</v>
      </c>
      <c r="E103" s="145"/>
      <c r="F103" s="145"/>
      <c r="G103" s="145"/>
      <c r="H103" s="145"/>
      <c r="I103" s="145"/>
      <c r="J103" s="146">
        <f>J321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113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0" t="str">
        <f>E7</f>
        <v>Chodník v obci Krašovice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103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E9</f>
        <v>SO 110 - Chodník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7"/>
      <c r="E117" s="37"/>
      <c r="F117" s="26" t="str">
        <f>F12</f>
        <v xml:space="preserve"> </v>
      </c>
      <c r="G117" s="37"/>
      <c r="H117" s="37"/>
      <c r="I117" s="31" t="s">
        <v>22</v>
      </c>
      <c r="J117" s="68" t="str">
        <f>IF(J12="","",J12)</f>
        <v>14. 9. 2022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7"/>
      <c r="E119" s="37"/>
      <c r="F119" s="26" t="str">
        <f>E15</f>
        <v xml:space="preserve"> </v>
      </c>
      <c r="G119" s="37"/>
      <c r="H119" s="37"/>
      <c r="I119" s="31" t="s">
        <v>30</v>
      </c>
      <c r="J119" s="35" t="str">
        <f>E21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7"/>
      <c r="E120" s="37"/>
      <c r="F120" s="26" t="str">
        <f>IF(E18="","",E18)</f>
        <v>Vyplň údaj</v>
      </c>
      <c r="G120" s="37"/>
      <c r="H120" s="37"/>
      <c r="I120" s="31" t="s">
        <v>32</v>
      </c>
      <c r="J120" s="35" t="str">
        <f>E24</f>
        <v xml:space="preserve">DRS stavební s.r.o.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47"/>
      <c r="B122" s="148"/>
      <c r="C122" s="149" t="s">
        <v>114</v>
      </c>
      <c r="D122" s="150" t="s">
        <v>62</v>
      </c>
      <c r="E122" s="150" t="s">
        <v>58</v>
      </c>
      <c r="F122" s="150" t="s">
        <v>59</v>
      </c>
      <c r="G122" s="150" t="s">
        <v>115</v>
      </c>
      <c r="H122" s="150" t="s">
        <v>116</v>
      </c>
      <c r="I122" s="150" t="s">
        <v>117</v>
      </c>
      <c r="J122" s="150" t="s">
        <v>107</v>
      </c>
      <c r="K122" s="151" t="s">
        <v>118</v>
      </c>
      <c r="L122" s="152"/>
      <c r="M122" s="85" t="s">
        <v>1</v>
      </c>
      <c r="N122" s="86" t="s">
        <v>41</v>
      </c>
      <c r="O122" s="86" t="s">
        <v>119</v>
      </c>
      <c r="P122" s="86" t="s">
        <v>120</v>
      </c>
      <c r="Q122" s="86" t="s">
        <v>121</v>
      </c>
      <c r="R122" s="86" t="s">
        <v>122</v>
      </c>
      <c r="S122" s="86" t="s">
        <v>123</v>
      </c>
      <c r="T122" s="87" t="s">
        <v>124</v>
      </c>
      <c r="U122" s="147"/>
      <c r="V122" s="147"/>
      <c r="W122" s="147"/>
      <c r="X122" s="147"/>
      <c r="Y122" s="147"/>
      <c r="Z122" s="147"/>
      <c r="AA122" s="147"/>
      <c r="AB122" s="147"/>
      <c r="AC122" s="147"/>
      <c r="AD122" s="147"/>
      <c r="AE122" s="147"/>
    </row>
    <row r="123" s="2" customFormat="1" ht="22.8" customHeight="1">
      <c r="A123" s="37"/>
      <c r="B123" s="38"/>
      <c r="C123" s="92" t="s">
        <v>125</v>
      </c>
      <c r="D123" s="37"/>
      <c r="E123" s="37"/>
      <c r="F123" s="37"/>
      <c r="G123" s="37"/>
      <c r="H123" s="37"/>
      <c r="I123" s="37"/>
      <c r="J123" s="153">
        <f>BK123</f>
        <v>0</v>
      </c>
      <c r="K123" s="37"/>
      <c r="L123" s="38"/>
      <c r="M123" s="88"/>
      <c r="N123" s="72"/>
      <c r="O123" s="89"/>
      <c r="P123" s="154">
        <f>P124</f>
        <v>0</v>
      </c>
      <c r="Q123" s="89"/>
      <c r="R123" s="154">
        <f>R124</f>
        <v>0</v>
      </c>
      <c r="S123" s="89"/>
      <c r="T123" s="155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76</v>
      </c>
      <c r="AU123" s="18" t="s">
        <v>109</v>
      </c>
      <c r="BK123" s="156">
        <f>BK124</f>
        <v>0</v>
      </c>
    </row>
    <row r="124" s="12" customFormat="1" ht="25.92" customHeight="1">
      <c r="A124" s="12"/>
      <c r="B124" s="157"/>
      <c r="C124" s="12"/>
      <c r="D124" s="158" t="s">
        <v>76</v>
      </c>
      <c r="E124" s="159" t="s">
        <v>126</v>
      </c>
      <c r="F124" s="159" t="s">
        <v>127</v>
      </c>
      <c r="G124" s="12"/>
      <c r="H124" s="12"/>
      <c r="I124" s="160"/>
      <c r="J124" s="161">
        <f>BK124</f>
        <v>0</v>
      </c>
      <c r="K124" s="12"/>
      <c r="L124" s="157"/>
      <c r="M124" s="162"/>
      <c r="N124" s="163"/>
      <c r="O124" s="163"/>
      <c r="P124" s="164">
        <f>P125+P215+P216+P229+P305+P321</f>
        <v>0</v>
      </c>
      <c r="Q124" s="163"/>
      <c r="R124" s="164">
        <f>R125+R215+R216+R229+R305+R321</f>
        <v>0</v>
      </c>
      <c r="S124" s="163"/>
      <c r="T124" s="165">
        <f>T125+T215+T216+T229+T305+T321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8" t="s">
        <v>85</v>
      </c>
      <c r="AT124" s="166" t="s">
        <v>76</v>
      </c>
      <c r="AU124" s="166" t="s">
        <v>77</v>
      </c>
      <c r="AY124" s="158" t="s">
        <v>128</v>
      </c>
      <c r="BK124" s="167">
        <f>BK125+BK215+BK216+BK229+BK305+BK321</f>
        <v>0</v>
      </c>
    </row>
    <row r="125" s="12" customFormat="1" ht="22.8" customHeight="1">
      <c r="A125" s="12"/>
      <c r="B125" s="157"/>
      <c r="C125" s="12"/>
      <c r="D125" s="158" t="s">
        <v>76</v>
      </c>
      <c r="E125" s="168" t="s">
        <v>174</v>
      </c>
      <c r="F125" s="168" t="s">
        <v>268</v>
      </c>
      <c r="G125" s="12"/>
      <c r="H125" s="12"/>
      <c r="I125" s="160"/>
      <c r="J125" s="169">
        <f>BK125</f>
        <v>0</v>
      </c>
      <c r="K125" s="12"/>
      <c r="L125" s="157"/>
      <c r="M125" s="162"/>
      <c r="N125" s="163"/>
      <c r="O125" s="163"/>
      <c r="P125" s="164">
        <f>SUM(P126:P214)</f>
        <v>0</v>
      </c>
      <c r="Q125" s="163"/>
      <c r="R125" s="164">
        <f>SUM(R126:R214)</f>
        <v>0</v>
      </c>
      <c r="S125" s="163"/>
      <c r="T125" s="165">
        <f>SUM(T126:T214)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8" t="s">
        <v>85</v>
      </c>
      <c r="AT125" s="166" t="s">
        <v>76</v>
      </c>
      <c r="AU125" s="166" t="s">
        <v>85</v>
      </c>
      <c r="AY125" s="158" t="s">
        <v>128</v>
      </c>
      <c r="BK125" s="167">
        <f>SUM(BK126:BK214)</f>
        <v>0</v>
      </c>
    </row>
    <row r="126" s="2" customFormat="1" ht="62.7" customHeight="1">
      <c r="A126" s="37"/>
      <c r="B126" s="170"/>
      <c r="C126" s="171" t="s">
        <v>85</v>
      </c>
      <c r="D126" s="171" t="s">
        <v>133</v>
      </c>
      <c r="E126" s="172" t="s">
        <v>278</v>
      </c>
      <c r="F126" s="173" t="s">
        <v>279</v>
      </c>
      <c r="G126" s="174" t="s">
        <v>271</v>
      </c>
      <c r="H126" s="175">
        <v>140.34</v>
      </c>
      <c r="I126" s="176"/>
      <c r="J126" s="177">
        <f>ROUND(I126*H126,2)</f>
        <v>0</v>
      </c>
      <c r="K126" s="173" t="s">
        <v>137</v>
      </c>
      <c r="L126" s="38"/>
      <c r="M126" s="178" t="s">
        <v>1</v>
      </c>
      <c r="N126" s="179" t="s">
        <v>42</v>
      </c>
      <c r="O126" s="76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2" t="s">
        <v>138</v>
      </c>
      <c r="AT126" s="182" t="s">
        <v>133</v>
      </c>
      <c r="AU126" s="182" t="s">
        <v>87</v>
      </c>
      <c r="AY126" s="18" t="s">
        <v>128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85</v>
      </c>
      <c r="BK126" s="183">
        <f>ROUND(I126*H126,2)</f>
        <v>0</v>
      </c>
      <c r="BL126" s="18" t="s">
        <v>138</v>
      </c>
      <c r="BM126" s="182" t="s">
        <v>87</v>
      </c>
    </row>
    <row r="127" s="2" customFormat="1">
      <c r="A127" s="37"/>
      <c r="B127" s="38"/>
      <c r="C127" s="37"/>
      <c r="D127" s="184" t="s">
        <v>139</v>
      </c>
      <c r="E127" s="37"/>
      <c r="F127" s="185" t="s">
        <v>279</v>
      </c>
      <c r="G127" s="37"/>
      <c r="H127" s="37"/>
      <c r="I127" s="186"/>
      <c r="J127" s="37"/>
      <c r="K127" s="37"/>
      <c r="L127" s="38"/>
      <c r="M127" s="187"/>
      <c r="N127" s="188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139</v>
      </c>
      <c r="AU127" s="18" t="s">
        <v>87</v>
      </c>
    </row>
    <row r="128" s="13" customFormat="1">
      <c r="A128" s="13"/>
      <c r="B128" s="189"/>
      <c r="C128" s="13"/>
      <c r="D128" s="184" t="s">
        <v>140</v>
      </c>
      <c r="E128" s="190" t="s">
        <v>1</v>
      </c>
      <c r="F128" s="191" t="s">
        <v>583</v>
      </c>
      <c r="G128" s="13"/>
      <c r="H128" s="190" t="s">
        <v>1</v>
      </c>
      <c r="I128" s="192"/>
      <c r="J128" s="13"/>
      <c r="K128" s="13"/>
      <c r="L128" s="189"/>
      <c r="M128" s="193"/>
      <c r="N128" s="194"/>
      <c r="O128" s="194"/>
      <c r="P128" s="194"/>
      <c r="Q128" s="194"/>
      <c r="R128" s="194"/>
      <c r="S128" s="194"/>
      <c r="T128" s="19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0" t="s">
        <v>140</v>
      </c>
      <c r="AU128" s="190" t="s">
        <v>87</v>
      </c>
      <c r="AV128" s="13" t="s">
        <v>85</v>
      </c>
      <c r="AW128" s="13" t="s">
        <v>31</v>
      </c>
      <c r="AX128" s="13" t="s">
        <v>77</v>
      </c>
      <c r="AY128" s="190" t="s">
        <v>128</v>
      </c>
    </row>
    <row r="129" s="14" customFormat="1">
      <c r="A129" s="14"/>
      <c r="B129" s="196"/>
      <c r="C129" s="14"/>
      <c r="D129" s="184" t="s">
        <v>140</v>
      </c>
      <c r="E129" s="197" t="s">
        <v>1</v>
      </c>
      <c r="F129" s="198" t="s">
        <v>584</v>
      </c>
      <c r="G129" s="14"/>
      <c r="H129" s="199">
        <v>140.34</v>
      </c>
      <c r="I129" s="200"/>
      <c r="J129" s="14"/>
      <c r="K129" s="14"/>
      <c r="L129" s="196"/>
      <c r="M129" s="201"/>
      <c r="N129" s="202"/>
      <c r="O129" s="202"/>
      <c r="P129" s="202"/>
      <c r="Q129" s="202"/>
      <c r="R129" s="202"/>
      <c r="S129" s="202"/>
      <c r="T129" s="20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7" t="s">
        <v>140</v>
      </c>
      <c r="AU129" s="197" t="s">
        <v>87</v>
      </c>
      <c r="AV129" s="14" t="s">
        <v>87</v>
      </c>
      <c r="AW129" s="14" t="s">
        <v>31</v>
      </c>
      <c r="AX129" s="14" t="s">
        <v>77</v>
      </c>
      <c r="AY129" s="197" t="s">
        <v>128</v>
      </c>
    </row>
    <row r="130" s="15" customFormat="1">
      <c r="A130" s="15"/>
      <c r="B130" s="204"/>
      <c r="C130" s="15"/>
      <c r="D130" s="184" t="s">
        <v>140</v>
      </c>
      <c r="E130" s="205" t="s">
        <v>1</v>
      </c>
      <c r="F130" s="206" t="s">
        <v>150</v>
      </c>
      <c r="G130" s="15"/>
      <c r="H130" s="207">
        <v>140.34</v>
      </c>
      <c r="I130" s="208"/>
      <c r="J130" s="15"/>
      <c r="K130" s="15"/>
      <c r="L130" s="204"/>
      <c r="M130" s="209"/>
      <c r="N130" s="210"/>
      <c r="O130" s="210"/>
      <c r="P130" s="210"/>
      <c r="Q130" s="210"/>
      <c r="R130" s="210"/>
      <c r="S130" s="210"/>
      <c r="T130" s="21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05" t="s">
        <v>140</v>
      </c>
      <c r="AU130" s="205" t="s">
        <v>87</v>
      </c>
      <c r="AV130" s="15" t="s">
        <v>138</v>
      </c>
      <c r="AW130" s="15" t="s">
        <v>31</v>
      </c>
      <c r="AX130" s="15" t="s">
        <v>85</v>
      </c>
      <c r="AY130" s="205" t="s">
        <v>128</v>
      </c>
    </row>
    <row r="131" s="2" customFormat="1" ht="49.05" customHeight="1">
      <c r="A131" s="37"/>
      <c r="B131" s="170"/>
      <c r="C131" s="171" t="s">
        <v>87</v>
      </c>
      <c r="D131" s="171" t="s">
        <v>133</v>
      </c>
      <c r="E131" s="172" t="s">
        <v>500</v>
      </c>
      <c r="F131" s="173" t="s">
        <v>501</v>
      </c>
      <c r="G131" s="174" t="s">
        <v>271</v>
      </c>
      <c r="H131" s="175">
        <v>61.490000000000002</v>
      </c>
      <c r="I131" s="176"/>
      <c r="J131" s="177">
        <f>ROUND(I131*H131,2)</f>
        <v>0</v>
      </c>
      <c r="K131" s="173" t="s">
        <v>137</v>
      </c>
      <c r="L131" s="38"/>
      <c r="M131" s="178" t="s">
        <v>1</v>
      </c>
      <c r="N131" s="179" t="s">
        <v>42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138</v>
      </c>
      <c r="AT131" s="182" t="s">
        <v>133</v>
      </c>
      <c r="AU131" s="182" t="s">
        <v>87</v>
      </c>
      <c r="AY131" s="18" t="s">
        <v>128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85</v>
      </c>
      <c r="BK131" s="183">
        <f>ROUND(I131*H131,2)</f>
        <v>0</v>
      </c>
      <c r="BL131" s="18" t="s">
        <v>138</v>
      </c>
      <c r="BM131" s="182" t="s">
        <v>138</v>
      </c>
    </row>
    <row r="132" s="2" customFormat="1">
      <c r="A132" s="37"/>
      <c r="B132" s="38"/>
      <c r="C132" s="37"/>
      <c r="D132" s="184" t="s">
        <v>139</v>
      </c>
      <c r="E132" s="37"/>
      <c r="F132" s="185" t="s">
        <v>501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139</v>
      </c>
      <c r="AU132" s="18" t="s">
        <v>87</v>
      </c>
    </row>
    <row r="133" s="13" customFormat="1">
      <c r="A133" s="13"/>
      <c r="B133" s="189"/>
      <c r="C133" s="13"/>
      <c r="D133" s="184" t="s">
        <v>140</v>
      </c>
      <c r="E133" s="190" t="s">
        <v>1</v>
      </c>
      <c r="F133" s="191" t="s">
        <v>283</v>
      </c>
      <c r="G133" s="13"/>
      <c r="H133" s="190" t="s">
        <v>1</v>
      </c>
      <c r="I133" s="192"/>
      <c r="J133" s="13"/>
      <c r="K133" s="13"/>
      <c r="L133" s="189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0" t="s">
        <v>140</v>
      </c>
      <c r="AU133" s="190" t="s">
        <v>87</v>
      </c>
      <c r="AV133" s="13" t="s">
        <v>85</v>
      </c>
      <c r="AW133" s="13" t="s">
        <v>31</v>
      </c>
      <c r="AX133" s="13" t="s">
        <v>77</v>
      </c>
      <c r="AY133" s="190" t="s">
        <v>128</v>
      </c>
    </row>
    <row r="134" s="14" customFormat="1">
      <c r="A134" s="14"/>
      <c r="B134" s="196"/>
      <c r="C134" s="14"/>
      <c r="D134" s="184" t="s">
        <v>140</v>
      </c>
      <c r="E134" s="197" t="s">
        <v>1</v>
      </c>
      <c r="F134" s="198" t="s">
        <v>585</v>
      </c>
      <c r="G134" s="14"/>
      <c r="H134" s="199">
        <v>61.490000000000002</v>
      </c>
      <c r="I134" s="200"/>
      <c r="J134" s="14"/>
      <c r="K134" s="14"/>
      <c r="L134" s="196"/>
      <c r="M134" s="201"/>
      <c r="N134" s="202"/>
      <c r="O134" s="202"/>
      <c r="P134" s="202"/>
      <c r="Q134" s="202"/>
      <c r="R134" s="202"/>
      <c r="S134" s="202"/>
      <c r="T134" s="20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7" t="s">
        <v>140</v>
      </c>
      <c r="AU134" s="197" t="s">
        <v>87</v>
      </c>
      <c r="AV134" s="14" t="s">
        <v>87</v>
      </c>
      <c r="AW134" s="14" t="s">
        <v>31</v>
      </c>
      <c r="AX134" s="14" t="s">
        <v>77</v>
      </c>
      <c r="AY134" s="197" t="s">
        <v>128</v>
      </c>
    </row>
    <row r="135" s="15" customFormat="1">
      <c r="A135" s="15"/>
      <c r="B135" s="204"/>
      <c r="C135" s="15"/>
      <c r="D135" s="184" t="s">
        <v>140</v>
      </c>
      <c r="E135" s="205" t="s">
        <v>1</v>
      </c>
      <c r="F135" s="206" t="s">
        <v>150</v>
      </c>
      <c r="G135" s="15"/>
      <c r="H135" s="207">
        <v>61.490000000000002</v>
      </c>
      <c r="I135" s="208"/>
      <c r="J135" s="15"/>
      <c r="K135" s="15"/>
      <c r="L135" s="204"/>
      <c r="M135" s="209"/>
      <c r="N135" s="210"/>
      <c r="O135" s="210"/>
      <c r="P135" s="210"/>
      <c r="Q135" s="210"/>
      <c r="R135" s="210"/>
      <c r="S135" s="210"/>
      <c r="T135" s="21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5" t="s">
        <v>140</v>
      </c>
      <c r="AU135" s="205" t="s">
        <v>87</v>
      </c>
      <c r="AV135" s="15" t="s">
        <v>138</v>
      </c>
      <c r="AW135" s="15" t="s">
        <v>31</v>
      </c>
      <c r="AX135" s="15" t="s">
        <v>85</v>
      </c>
      <c r="AY135" s="205" t="s">
        <v>128</v>
      </c>
    </row>
    <row r="136" s="2" customFormat="1" ht="49.05" customHeight="1">
      <c r="A136" s="37"/>
      <c r="B136" s="170"/>
      <c r="C136" s="171" t="s">
        <v>154</v>
      </c>
      <c r="D136" s="171" t="s">
        <v>133</v>
      </c>
      <c r="E136" s="172" t="s">
        <v>284</v>
      </c>
      <c r="F136" s="173" t="s">
        <v>285</v>
      </c>
      <c r="G136" s="174" t="s">
        <v>187</v>
      </c>
      <c r="H136" s="175">
        <v>12.800000000000001</v>
      </c>
      <c r="I136" s="176"/>
      <c r="J136" s="177">
        <f>ROUND(I136*H136,2)</f>
        <v>0</v>
      </c>
      <c r="K136" s="173" t="s">
        <v>137</v>
      </c>
      <c r="L136" s="38"/>
      <c r="M136" s="178" t="s">
        <v>1</v>
      </c>
      <c r="N136" s="179" t="s">
        <v>42</v>
      </c>
      <c r="O136" s="76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138</v>
      </c>
      <c r="AT136" s="182" t="s">
        <v>133</v>
      </c>
      <c r="AU136" s="182" t="s">
        <v>87</v>
      </c>
      <c r="AY136" s="18" t="s">
        <v>128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85</v>
      </c>
      <c r="BK136" s="183">
        <f>ROUND(I136*H136,2)</f>
        <v>0</v>
      </c>
      <c r="BL136" s="18" t="s">
        <v>138</v>
      </c>
      <c r="BM136" s="182" t="s">
        <v>156</v>
      </c>
    </row>
    <row r="137" s="2" customFormat="1">
      <c r="A137" s="37"/>
      <c r="B137" s="38"/>
      <c r="C137" s="37"/>
      <c r="D137" s="184" t="s">
        <v>139</v>
      </c>
      <c r="E137" s="37"/>
      <c r="F137" s="185" t="s">
        <v>285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139</v>
      </c>
      <c r="AU137" s="18" t="s">
        <v>87</v>
      </c>
    </row>
    <row r="138" s="13" customFormat="1">
      <c r="A138" s="13"/>
      <c r="B138" s="189"/>
      <c r="C138" s="13"/>
      <c r="D138" s="184" t="s">
        <v>140</v>
      </c>
      <c r="E138" s="190" t="s">
        <v>1</v>
      </c>
      <c r="F138" s="191" t="s">
        <v>286</v>
      </c>
      <c r="G138" s="13"/>
      <c r="H138" s="190" t="s">
        <v>1</v>
      </c>
      <c r="I138" s="192"/>
      <c r="J138" s="13"/>
      <c r="K138" s="13"/>
      <c r="L138" s="189"/>
      <c r="M138" s="193"/>
      <c r="N138" s="194"/>
      <c r="O138" s="194"/>
      <c r="P138" s="194"/>
      <c r="Q138" s="194"/>
      <c r="R138" s="194"/>
      <c r="S138" s="194"/>
      <c r="T138" s="19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0" t="s">
        <v>140</v>
      </c>
      <c r="AU138" s="190" t="s">
        <v>87</v>
      </c>
      <c r="AV138" s="13" t="s">
        <v>85</v>
      </c>
      <c r="AW138" s="13" t="s">
        <v>31</v>
      </c>
      <c r="AX138" s="13" t="s">
        <v>77</v>
      </c>
      <c r="AY138" s="190" t="s">
        <v>128</v>
      </c>
    </row>
    <row r="139" s="14" customFormat="1">
      <c r="A139" s="14"/>
      <c r="B139" s="196"/>
      <c r="C139" s="14"/>
      <c r="D139" s="184" t="s">
        <v>140</v>
      </c>
      <c r="E139" s="197" t="s">
        <v>1</v>
      </c>
      <c r="F139" s="198" t="s">
        <v>586</v>
      </c>
      <c r="G139" s="14"/>
      <c r="H139" s="199">
        <v>12.800000000000001</v>
      </c>
      <c r="I139" s="200"/>
      <c r="J139" s="14"/>
      <c r="K139" s="14"/>
      <c r="L139" s="196"/>
      <c r="M139" s="201"/>
      <c r="N139" s="202"/>
      <c r="O139" s="202"/>
      <c r="P139" s="202"/>
      <c r="Q139" s="202"/>
      <c r="R139" s="202"/>
      <c r="S139" s="202"/>
      <c r="T139" s="20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7" t="s">
        <v>140</v>
      </c>
      <c r="AU139" s="197" t="s">
        <v>87</v>
      </c>
      <c r="AV139" s="14" t="s">
        <v>87</v>
      </c>
      <c r="AW139" s="14" t="s">
        <v>31</v>
      </c>
      <c r="AX139" s="14" t="s">
        <v>77</v>
      </c>
      <c r="AY139" s="197" t="s">
        <v>128</v>
      </c>
    </row>
    <row r="140" s="15" customFormat="1">
      <c r="A140" s="15"/>
      <c r="B140" s="204"/>
      <c r="C140" s="15"/>
      <c r="D140" s="184" t="s">
        <v>140</v>
      </c>
      <c r="E140" s="205" t="s">
        <v>1</v>
      </c>
      <c r="F140" s="206" t="s">
        <v>150</v>
      </c>
      <c r="G140" s="15"/>
      <c r="H140" s="207">
        <v>12.800000000000001</v>
      </c>
      <c r="I140" s="208"/>
      <c r="J140" s="15"/>
      <c r="K140" s="15"/>
      <c r="L140" s="204"/>
      <c r="M140" s="209"/>
      <c r="N140" s="210"/>
      <c r="O140" s="210"/>
      <c r="P140" s="210"/>
      <c r="Q140" s="210"/>
      <c r="R140" s="210"/>
      <c r="S140" s="210"/>
      <c r="T140" s="21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5" t="s">
        <v>140</v>
      </c>
      <c r="AU140" s="205" t="s">
        <v>87</v>
      </c>
      <c r="AV140" s="15" t="s">
        <v>138</v>
      </c>
      <c r="AW140" s="15" t="s">
        <v>31</v>
      </c>
      <c r="AX140" s="15" t="s">
        <v>85</v>
      </c>
      <c r="AY140" s="205" t="s">
        <v>128</v>
      </c>
    </row>
    <row r="141" s="2" customFormat="1" ht="49.05" customHeight="1">
      <c r="A141" s="37"/>
      <c r="B141" s="170"/>
      <c r="C141" s="171" t="s">
        <v>138</v>
      </c>
      <c r="D141" s="171" t="s">
        <v>133</v>
      </c>
      <c r="E141" s="172" t="s">
        <v>587</v>
      </c>
      <c r="F141" s="173" t="s">
        <v>588</v>
      </c>
      <c r="G141" s="174" t="s">
        <v>201</v>
      </c>
      <c r="H141" s="175">
        <v>7.4489999999999998</v>
      </c>
      <c r="I141" s="176"/>
      <c r="J141" s="177">
        <f>ROUND(I141*H141,2)</f>
        <v>0</v>
      </c>
      <c r="K141" s="173" t="s">
        <v>137</v>
      </c>
      <c r="L141" s="38"/>
      <c r="M141" s="178" t="s">
        <v>1</v>
      </c>
      <c r="N141" s="179" t="s">
        <v>42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138</v>
      </c>
      <c r="AT141" s="182" t="s">
        <v>133</v>
      </c>
      <c r="AU141" s="182" t="s">
        <v>87</v>
      </c>
      <c r="AY141" s="18" t="s">
        <v>128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85</v>
      </c>
      <c r="BK141" s="183">
        <f>ROUND(I141*H141,2)</f>
        <v>0</v>
      </c>
      <c r="BL141" s="18" t="s">
        <v>138</v>
      </c>
      <c r="BM141" s="182" t="s">
        <v>153</v>
      </c>
    </row>
    <row r="142" s="2" customFormat="1">
      <c r="A142" s="37"/>
      <c r="B142" s="38"/>
      <c r="C142" s="37"/>
      <c r="D142" s="184" t="s">
        <v>139</v>
      </c>
      <c r="E142" s="37"/>
      <c r="F142" s="185" t="s">
        <v>588</v>
      </c>
      <c r="G142" s="37"/>
      <c r="H142" s="37"/>
      <c r="I142" s="186"/>
      <c r="J142" s="37"/>
      <c r="K142" s="37"/>
      <c r="L142" s="38"/>
      <c r="M142" s="187"/>
      <c r="N142" s="188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139</v>
      </c>
      <c r="AU142" s="18" t="s">
        <v>87</v>
      </c>
    </row>
    <row r="143" s="13" customFormat="1">
      <c r="A143" s="13"/>
      <c r="B143" s="189"/>
      <c r="C143" s="13"/>
      <c r="D143" s="184" t="s">
        <v>140</v>
      </c>
      <c r="E143" s="190" t="s">
        <v>1</v>
      </c>
      <c r="F143" s="191" t="s">
        <v>589</v>
      </c>
      <c r="G143" s="13"/>
      <c r="H143" s="190" t="s">
        <v>1</v>
      </c>
      <c r="I143" s="192"/>
      <c r="J143" s="13"/>
      <c r="K143" s="13"/>
      <c r="L143" s="189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0" t="s">
        <v>140</v>
      </c>
      <c r="AU143" s="190" t="s">
        <v>87</v>
      </c>
      <c r="AV143" s="13" t="s">
        <v>85</v>
      </c>
      <c r="AW143" s="13" t="s">
        <v>31</v>
      </c>
      <c r="AX143" s="13" t="s">
        <v>77</v>
      </c>
      <c r="AY143" s="190" t="s">
        <v>128</v>
      </c>
    </row>
    <row r="144" s="14" customFormat="1">
      <c r="A144" s="14"/>
      <c r="B144" s="196"/>
      <c r="C144" s="14"/>
      <c r="D144" s="184" t="s">
        <v>140</v>
      </c>
      <c r="E144" s="197" t="s">
        <v>1</v>
      </c>
      <c r="F144" s="198" t="s">
        <v>590</v>
      </c>
      <c r="G144" s="14"/>
      <c r="H144" s="199">
        <v>7.4489999999999998</v>
      </c>
      <c r="I144" s="200"/>
      <c r="J144" s="14"/>
      <c r="K144" s="14"/>
      <c r="L144" s="196"/>
      <c r="M144" s="201"/>
      <c r="N144" s="202"/>
      <c r="O144" s="202"/>
      <c r="P144" s="202"/>
      <c r="Q144" s="202"/>
      <c r="R144" s="202"/>
      <c r="S144" s="202"/>
      <c r="T144" s="20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7" t="s">
        <v>140</v>
      </c>
      <c r="AU144" s="197" t="s">
        <v>87</v>
      </c>
      <c r="AV144" s="14" t="s">
        <v>87</v>
      </c>
      <c r="AW144" s="14" t="s">
        <v>31</v>
      </c>
      <c r="AX144" s="14" t="s">
        <v>77</v>
      </c>
      <c r="AY144" s="197" t="s">
        <v>128</v>
      </c>
    </row>
    <row r="145" s="15" customFormat="1">
      <c r="A145" s="15"/>
      <c r="B145" s="204"/>
      <c r="C145" s="15"/>
      <c r="D145" s="184" t="s">
        <v>140</v>
      </c>
      <c r="E145" s="205" t="s">
        <v>1</v>
      </c>
      <c r="F145" s="206" t="s">
        <v>150</v>
      </c>
      <c r="G145" s="15"/>
      <c r="H145" s="207">
        <v>7.4489999999999998</v>
      </c>
      <c r="I145" s="208"/>
      <c r="J145" s="15"/>
      <c r="K145" s="15"/>
      <c r="L145" s="204"/>
      <c r="M145" s="209"/>
      <c r="N145" s="210"/>
      <c r="O145" s="210"/>
      <c r="P145" s="210"/>
      <c r="Q145" s="210"/>
      <c r="R145" s="210"/>
      <c r="S145" s="210"/>
      <c r="T145" s="21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05" t="s">
        <v>140</v>
      </c>
      <c r="AU145" s="205" t="s">
        <v>87</v>
      </c>
      <c r="AV145" s="15" t="s">
        <v>138</v>
      </c>
      <c r="AW145" s="15" t="s">
        <v>31</v>
      </c>
      <c r="AX145" s="15" t="s">
        <v>85</v>
      </c>
      <c r="AY145" s="205" t="s">
        <v>128</v>
      </c>
    </row>
    <row r="146" s="2" customFormat="1" ht="24.15" customHeight="1">
      <c r="A146" s="37"/>
      <c r="B146" s="170"/>
      <c r="C146" s="171" t="s">
        <v>158</v>
      </c>
      <c r="D146" s="171" t="s">
        <v>133</v>
      </c>
      <c r="E146" s="172" t="s">
        <v>316</v>
      </c>
      <c r="F146" s="173" t="s">
        <v>317</v>
      </c>
      <c r="G146" s="174" t="s">
        <v>271</v>
      </c>
      <c r="H146" s="175">
        <v>127.358</v>
      </c>
      <c r="I146" s="176"/>
      <c r="J146" s="177">
        <f>ROUND(I146*H146,2)</f>
        <v>0</v>
      </c>
      <c r="K146" s="173" t="s">
        <v>137</v>
      </c>
      <c r="L146" s="38"/>
      <c r="M146" s="178" t="s">
        <v>1</v>
      </c>
      <c r="N146" s="179" t="s">
        <v>42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138</v>
      </c>
      <c r="AT146" s="182" t="s">
        <v>133</v>
      </c>
      <c r="AU146" s="182" t="s">
        <v>87</v>
      </c>
      <c r="AY146" s="18" t="s">
        <v>128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85</v>
      </c>
      <c r="BK146" s="183">
        <f>ROUND(I146*H146,2)</f>
        <v>0</v>
      </c>
      <c r="BL146" s="18" t="s">
        <v>138</v>
      </c>
      <c r="BM146" s="182" t="s">
        <v>160</v>
      </c>
    </row>
    <row r="147" s="2" customFormat="1">
      <c r="A147" s="37"/>
      <c r="B147" s="38"/>
      <c r="C147" s="37"/>
      <c r="D147" s="184" t="s">
        <v>139</v>
      </c>
      <c r="E147" s="37"/>
      <c r="F147" s="185" t="s">
        <v>317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139</v>
      </c>
      <c r="AU147" s="18" t="s">
        <v>87</v>
      </c>
    </row>
    <row r="148" s="13" customFormat="1">
      <c r="A148" s="13"/>
      <c r="B148" s="189"/>
      <c r="C148" s="13"/>
      <c r="D148" s="184" t="s">
        <v>140</v>
      </c>
      <c r="E148" s="190" t="s">
        <v>1</v>
      </c>
      <c r="F148" s="191" t="s">
        <v>97</v>
      </c>
      <c r="G148" s="13"/>
      <c r="H148" s="190" t="s">
        <v>1</v>
      </c>
      <c r="I148" s="192"/>
      <c r="J148" s="13"/>
      <c r="K148" s="13"/>
      <c r="L148" s="189"/>
      <c r="M148" s="193"/>
      <c r="N148" s="194"/>
      <c r="O148" s="194"/>
      <c r="P148" s="194"/>
      <c r="Q148" s="194"/>
      <c r="R148" s="194"/>
      <c r="S148" s="194"/>
      <c r="T148" s="19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0" t="s">
        <v>140</v>
      </c>
      <c r="AU148" s="190" t="s">
        <v>87</v>
      </c>
      <c r="AV148" s="13" t="s">
        <v>85</v>
      </c>
      <c r="AW148" s="13" t="s">
        <v>31</v>
      </c>
      <c r="AX148" s="13" t="s">
        <v>77</v>
      </c>
      <c r="AY148" s="190" t="s">
        <v>128</v>
      </c>
    </row>
    <row r="149" s="14" customFormat="1">
      <c r="A149" s="14"/>
      <c r="B149" s="196"/>
      <c r="C149" s="14"/>
      <c r="D149" s="184" t="s">
        <v>140</v>
      </c>
      <c r="E149" s="197" t="s">
        <v>1</v>
      </c>
      <c r="F149" s="198" t="s">
        <v>591</v>
      </c>
      <c r="G149" s="14"/>
      <c r="H149" s="199">
        <v>116.369</v>
      </c>
      <c r="I149" s="200"/>
      <c r="J149" s="14"/>
      <c r="K149" s="14"/>
      <c r="L149" s="196"/>
      <c r="M149" s="201"/>
      <c r="N149" s="202"/>
      <c r="O149" s="202"/>
      <c r="P149" s="202"/>
      <c r="Q149" s="202"/>
      <c r="R149" s="202"/>
      <c r="S149" s="202"/>
      <c r="T149" s="20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7" t="s">
        <v>140</v>
      </c>
      <c r="AU149" s="197" t="s">
        <v>87</v>
      </c>
      <c r="AV149" s="14" t="s">
        <v>87</v>
      </c>
      <c r="AW149" s="14" t="s">
        <v>31</v>
      </c>
      <c r="AX149" s="14" t="s">
        <v>77</v>
      </c>
      <c r="AY149" s="197" t="s">
        <v>128</v>
      </c>
    </row>
    <row r="150" s="13" customFormat="1">
      <c r="A150" s="13"/>
      <c r="B150" s="189"/>
      <c r="C150" s="13"/>
      <c r="D150" s="184" t="s">
        <v>140</v>
      </c>
      <c r="E150" s="190" t="s">
        <v>1</v>
      </c>
      <c r="F150" s="191" t="s">
        <v>319</v>
      </c>
      <c r="G150" s="13"/>
      <c r="H150" s="190" t="s">
        <v>1</v>
      </c>
      <c r="I150" s="192"/>
      <c r="J150" s="13"/>
      <c r="K150" s="13"/>
      <c r="L150" s="189"/>
      <c r="M150" s="193"/>
      <c r="N150" s="194"/>
      <c r="O150" s="194"/>
      <c r="P150" s="194"/>
      <c r="Q150" s="194"/>
      <c r="R150" s="194"/>
      <c r="S150" s="194"/>
      <c r="T150" s="19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0" t="s">
        <v>140</v>
      </c>
      <c r="AU150" s="190" t="s">
        <v>87</v>
      </c>
      <c r="AV150" s="13" t="s">
        <v>85</v>
      </c>
      <c r="AW150" s="13" t="s">
        <v>31</v>
      </c>
      <c r="AX150" s="13" t="s">
        <v>77</v>
      </c>
      <c r="AY150" s="190" t="s">
        <v>128</v>
      </c>
    </row>
    <row r="151" s="14" customFormat="1">
      <c r="A151" s="14"/>
      <c r="B151" s="196"/>
      <c r="C151" s="14"/>
      <c r="D151" s="184" t="s">
        <v>140</v>
      </c>
      <c r="E151" s="197" t="s">
        <v>1</v>
      </c>
      <c r="F151" s="198" t="s">
        <v>592</v>
      </c>
      <c r="G151" s="14"/>
      <c r="H151" s="199">
        <v>10.989000000000001</v>
      </c>
      <c r="I151" s="200"/>
      <c r="J151" s="14"/>
      <c r="K151" s="14"/>
      <c r="L151" s="196"/>
      <c r="M151" s="201"/>
      <c r="N151" s="202"/>
      <c r="O151" s="202"/>
      <c r="P151" s="202"/>
      <c r="Q151" s="202"/>
      <c r="R151" s="202"/>
      <c r="S151" s="202"/>
      <c r="T151" s="20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7" t="s">
        <v>140</v>
      </c>
      <c r="AU151" s="197" t="s">
        <v>87</v>
      </c>
      <c r="AV151" s="14" t="s">
        <v>87</v>
      </c>
      <c r="AW151" s="14" t="s">
        <v>31</v>
      </c>
      <c r="AX151" s="14" t="s">
        <v>77</v>
      </c>
      <c r="AY151" s="197" t="s">
        <v>128</v>
      </c>
    </row>
    <row r="152" s="15" customFormat="1">
      <c r="A152" s="15"/>
      <c r="B152" s="204"/>
      <c r="C152" s="15"/>
      <c r="D152" s="184" t="s">
        <v>140</v>
      </c>
      <c r="E152" s="205" t="s">
        <v>1</v>
      </c>
      <c r="F152" s="206" t="s">
        <v>150</v>
      </c>
      <c r="G152" s="15"/>
      <c r="H152" s="207">
        <v>127.358</v>
      </c>
      <c r="I152" s="208"/>
      <c r="J152" s="15"/>
      <c r="K152" s="15"/>
      <c r="L152" s="204"/>
      <c r="M152" s="209"/>
      <c r="N152" s="210"/>
      <c r="O152" s="210"/>
      <c r="P152" s="210"/>
      <c r="Q152" s="210"/>
      <c r="R152" s="210"/>
      <c r="S152" s="210"/>
      <c r="T152" s="21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5" t="s">
        <v>140</v>
      </c>
      <c r="AU152" s="205" t="s">
        <v>87</v>
      </c>
      <c r="AV152" s="15" t="s">
        <v>138</v>
      </c>
      <c r="AW152" s="15" t="s">
        <v>31</v>
      </c>
      <c r="AX152" s="15" t="s">
        <v>85</v>
      </c>
      <c r="AY152" s="205" t="s">
        <v>128</v>
      </c>
    </row>
    <row r="153" s="2" customFormat="1" ht="37.8" customHeight="1">
      <c r="A153" s="37"/>
      <c r="B153" s="170"/>
      <c r="C153" s="171" t="s">
        <v>156</v>
      </c>
      <c r="D153" s="171" t="s">
        <v>133</v>
      </c>
      <c r="E153" s="172" t="s">
        <v>514</v>
      </c>
      <c r="F153" s="173" t="s">
        <v>515</v>
      </c>
      <c r="G153" s="174" t="s">
        <v>271</v>
      </c>
      <c r="H153" s="175">
        <v>18.800000000000001</v>
      </c>
      <c r="I153" s="176"/>
      <c r="J153" s="177">
        <f>ROUND(I153*H153,2)</f>
        <v>0</v>
      </c>
      <c r="K153" s="173" t="s">
        <v>137</v>
      </c>
      <c r="L153" s="38"/>
      <c r="M153" s="178" t="s">
        <v>1</v>
      </c>
      <c r="N153" s="179" t="s">
        <v>42</v>
      </c>
      <c r="O153" s="76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138</v>
      </c>
      <c r="AT153" s="182" t="s">
        <v>133</v>
      </c>
      <c r="AU153" s="182" t="s">
        <v>87</v>
      </c>
      <c r="AY153" s="18" t="s">
        <v>128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85</v>
      </c>
      <c r="BK153" s="183">
        <f>ROUND(I153*H153,2)</f>
        <v>0</v>
      </c>
      <c r="BL153" s="18" t="s">
        <v>138</v>
      </c>
      <c r="BM153" s="182" t="s">
        <v>162</v>
      </c>
    </row>
    <row r="154" s="2" customFormat="1">
      <c r="A154" s="37"/>
      <c r="B154" s="38"/>
      <c r="C154" s="37"/>
      <c r="D154" s="184" t="s">
        <v>139</v>
      </c>
      <c r="E154" s="37"/>
      <c r="F154" s="185" t="s">
        <v>515</v>
      </c>
      <c r="G154" s="37"/>
      <c r="H154" s="37"/>
      <c r="I154" s="186"/>
      <c r="J154" s="37"/>
      <c r="K154" s="37"/>
      <c r="L154" s="38"/>
      <c r="M154" s="187"/>
      <c r="N154" s="188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139</v>
      </c>
      <c r="AU154" s="18" t="s">
        <v>87</v>
      </c>
    </row>
    <row r="155" s="13" customFormat="1">
      <c r="A155" s="13"/>
      <c r="B155" s="189"/>
      <c r="C155" s="13"/>
      <c r="D155" s="184" t="s">
        <v>140</v>
      </c>
      <c r="E155" s="190" t="s">
        <v>1</v>
      </c>
      <c r="F155" s="191" t="s">
        <v>516</v>
      </c>
      <c r="G155" s="13"/>
      <c r="H155" s="190" t="s">
        <v>1</v>
      </c>
      <c r="I155" s="192"/>
      <c r="J155" s="13"/>
      <c r="K155" s="13"/>
      <c r="L155" s="189"/>
      <c r="M155" s="193"/>
      <c r="N155" s="194"/>
      <c r="O155" s="194"/>
      <c r="P155" s="194"/>
      <c r="Q155" s="194"/>
      <c r="R155" s="194"/>
      <c r="S155" s="194"/>
      <c r="T155" s="19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0" t="s">
        <v>140</v>
      </c>
      <c r="AU155" s="190" t="s">
        <v>87</v>
      </c>
      <c r="AV155" s="13" t="s">
        <v>85</v>
      </c>
      <c r="AW155" s="13" t="s">
        <v>31</v>
      </c>
      <c r="AX155" s="13" t="s">
        <v>77</v>
      </c>
      <c r="AY155" s="190" t="s">
        <v>128</v>
      </c>
    </row>
    <row r="156" s="14" customFormat="1">
      <c r="A156" s="14"/>
      <c r="B156" s="196"/>
      <c r="C156" s="14"/>
      <c r="D156" s="184" t="s">
        <v>140</v>
      </c>
      <c r="E156" s="197" t="s">
        <v>1</v>
      </c>
      <c r="F156" s="198" t="s">
        <v>593</v>
      </c>
      <c r="G156" s="14"/>
      <c r="H156" s="199">
        <v>18.800000000000001</v>
      </c>
      <c r="I156" s="200"/>
      <c r="J156" s="14"/>
      <c r="K156" s="14"/>
      <c r="L156" s="196"/>
      <c r="M156" s="201"/>
      <c r="N156" s="202"/>
      <c r="O156" s="202"/>
      <c r="P156" s="202"/>
      <c r="Q156" s="202"/>
      <c r="R156" s="202"/>
      <c r="S156" s="202"/>
      <c r="T156" s="20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7" t="s">
        <v>140</v>
      </c>
      <c r="AU156" s="197" t="s">
        <v>87</v>
      </c>
      <c r="AV156" s="14" t="s">
        <v>87</v>
      </c>
      <c r="AW156" s="14" t="s">
        <v>31</v>
      </c>
      <c r="AX156" s="14" t="s">
        <v>77</v>
      </c>
      <c r="AY156" s="197" t="s">
        <v>128</v>
      </c>
    </row>
    <row r="157" s="15" customFormat="1">
      <c r="A157" s="15"/>
      <c r="B157" s="204"/>
      <c r="C157" s="15"/>
      <c r="D157" s="184" t="s">
        <v>140</v>
      </c>
      <c r="E157" s="205" t="s">
        <v>1</v>
      </c>
      <c r="F157" s="206" t="s">
        <v>150</v>
      </c>
      <c r="G157" s="15"/>
      <c r="H157" s="207">
        <v>18.800000000000001</v>
      </c>
      <c r="I157" s="208"/>
      <c r="J157" s="15"/>
      <c r="K157" s="15"/>
      <c r="L157" s="204"/>
      <c r="M157" s="209"/>
      <c r="N157" s="210"/>
      <c r="O157" s="210"/>
      <c r="P157" s="210"/>
      <c r="Q157" s="210"/>
      <c r="R157" s="210"/>
      <c r="S157" s="210"/>
      <c r="T157" s="21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05" t="s">
        <v>140</v>
      </c>
      <c r="AU157" s="205" t="s">
        <v>87</v>
      </c>
      <c r="AV157" s="15" t="s">
        <v>138</v>
      </c>
      <c r="AW157" s="15" t="s">
        <v>31</v>
      </c>
      <c r="AX157" s="15" t="s">
        <v>85</v>
      </c>
      <c r="AY157" s="205" t="s">
        <v>128</v>
      </c>
    </row>
    <row r="158" s="2" customFormat="1" ht="37.8" customHeight="1">
      <c r="A158" s="37"/>
      <c r="B158" s="170"/>
      <c r="C158" s="171" t="s">
        <v>163</v>
      </c>
      <c r="D158" s="171" t="s">
        <v>133</v>
      </c>
      <c r="E158" s="172" t="s">
        <v>518</v>
      </c>
      <c r="F158" s="173" t="s">
        <v>519</v>
      </c>
      <c r="G158" s="174" t="s">
        <v>271</v>
      </c>
      <c r="H158" s="175">
        <v>18.800000000000001</v>
      </c>
      <c r="I158" s="176"/>
      <c r="J158" s="177">
        <f>ROUND(I158*H158,2)</f>
        <v>0</v>
      </c>
      <c r="K158" s="173" t="s">
        <v>137</v>
      </c>
      <c r="L158" s="38"/>
      <c r="M158" s="178" t="s">
        <v>1</v>
      </c>
      <c r="N158" s="179" t="s">
        <v>42</v>
      </c>
      <c r="O158" s="76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138</v>
      </c>
      <c r="AT158" s="182" t="s">
        <v>133</v>
      </c>
      <c r="AU158" s="182" t="s">
        <v>87</v>
      </c>
      <c r="AY158" s="18" t="s">
        <v>128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85</v>
      </c>
      <c r="BK158" s="183">
        <f>ROUND(I158*H158,2)</f>
        <v>0</v>
      </c>
      <c r="BL158" s="18" t="s">
        <v>138</v>
      </c>
      <c r="BM158" s="182" t="s">
        <v>165</v>
      </c>
    </row>
    <row r="159" s="2" customFormat="1">
      <c r="A159" s="37"/>
      <c r="B159" s="38"/>
      <c r="C159" s="37"/>
      <c r="D159" s="184" t="s">
        <v>139</v>
      </c>
      <c r="E159" s="37"/>
      <c r="F159" s="185" t="s">
        <v>519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139</v>
      </c>
      <c r="AU159" s="18" t="s">
        <v>87</v>
      </c>
    </row>
    <row r="160" s="13" customFormat="1">
      <c r="A160" s="13"/>
      <c r="B160" s="189"/>
      <c r="C160" s="13"/>
      <c r="D160" s="184" t="s">
        <v>140</v>
      </c>
      <c r="E160" s="190" t="s">
        <v>1</v>
      </c>
      <c r="F160" s="191" t="s">
        <v>520</v>
      </c>
      <c r="G160" s="13"/>
      <c r="H160" s="190" t="s">
        <v>1</v>
      </c>
      <c r="I160" s="192"/>
      <c r="J160" s="13"/>
      <c r="K160" s="13"/>
      <c r="L160" s="189"/>
      <c r="M160" s="193"/>
      <c r="N160" s="194"/>
      <c r="O160" s="194"/>
      <c r="P160" s="194"/>
      <c r="Q160" s="194"/>
      <c r="R160" s="194"/>
      <c r="S160" s="194"/>
      <c r="T160" s="19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0" t="s">
        <v>140</v>
      </c>
      <c r="AU160" s="190" t="s">
        <v>87</v>
      </c>
      <c r="AV160" s="13" t="s">
        <v>85</v>
      </c>
      <c r="AW160" s="13" t="s">
        <v>31</v>
      </c>
      <c r="AX160" s="13" t="s">
        <v>77</v>
      </c>
      <c r="AY160" s="190" t="s">
        <v>128</v>
      </c>
    </row>
    <row r="161" s="14" customFormat="1">
      <c r="A161" s="14"/>
      <c r="B161" s="196"/>
      <c r="C161" s="14"/>
      <c r="D161" s="184" t="s">
        <v>140</v>
      </c>
      <c r="E161" s="197" t="s">
        <v>1</v>
      </c>
      <c r="F161" s="198" t="s">
        <v>593</v>
      </c>
      <c r="G161" s="14"/>
      <c r="H161" s="199">
        <v>18.800000000000001</v>
      </c>
      <c r="I161" s="200"/>
      <c r="J161" s="14"/>
      <c r="K161" s="14"/>
      <c r="L161" s="196"/>
      <c r="M161" s="201"/>
      <c r="N161" s="202"/>
      <c r="O161" s="202"/>
      <c r="P161" s="202"/>
      <c r="Q161" s="202"/>
      <c r="R161" s="202"/>
      <c r="S161" s="202"/>
      <c r="T161" s="20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7" t="s">
        <v>140</v>
      </c>
      <c r="AU161" s="197" t="s">
        <v>87</v>
      </c>
      <c r="AV161" s="14" t="s">
        <v>87</v>
      </c>
      <c r="AW161" s="14" t="s">
        <v>31</v>
      </c>
      <c r="AX161" s="14" t="s">
        <v>77</v>
      </c>
      <c r="AY161" s="197" t="s">
        <v>128</v>
      </c>
    </row>
    <row r="162" s="15" customFormat="1">
      <c r="A162" s="15"/>
      <c r="B162" s="204"/>
      <c r="C162" s="15"/>
      <c r="D162" s="184" t="s">
        <v>140</v>
      </c>
      <c r="E162" s="205" t="s">
        <v>1</v>
      </c>
      <c r="F162" s="206" t="s">
        <v>150</v>
      </c>
      <c r="G162" s="15"/>
      <c r="H162" s="207">
        <v>18.800000000000001</v>
      </c>
      <c r="I162" s="208"/>
      <c r="J162" s="15"/>
      <c r="K162" s="15"/>
      <c r="L162" s="204"/>
      <c r="M162" s="209"/>
      <c r="N162" s="210"/>
      <c r="O162" s="210"/>
      <c r="P162" s="210"/>
      <c r="Q162" s="210"/>
      <c r="R162" s="210"/>
      <c r="S162" s="210"/>
      <c r="T162" s="21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05" t="s">
        <v>140</v>
      </c>
      <c r="AU162" s="205" t="s">
        <v>87</v>
      </c>
      <c r="AV162" s="15" t="s">
        <v>138</v>
      </c>
      <c r="AW162" s="15" t="s">
        <v>31</v>
      </c>
      <c r="AX162" s="15" t="s">
        <v>85</v>
      </c>
      <c r="AY162" s="205" t="s">
        <v>128</v>
      </c>
    </row>
    <row r="163" s="2" customFormat="1" ht="16.5" customHeight="1">
      <c r="A163" s="37"/>
      <c r="B163" s="170"/>
      <c r="C163" s="212" t="s">
        <v>153</v>
      </c>
      <c r="D163" s="212" t="s">
        <v>151</v>
      </c>
      <c r="E163" s="213" t="s">
        <v>521</v>
      </c>
      <c r="F163" s="214" t="s">
        <v>522</v>
      </c>
      <c r="G163" s="215" t="s">
        <v>523</v>
      </c>
      <c r="H163" s="216">
        <v>0.65800000000000003</v>
      </c>
      <c r="I163" s="217"/>
      <c r="J163" s="218">
        <f>ROUND(I163*H163,2)</f>
        <v>0</v>
      </c>
      <c r="K163" s="214" t="s">
        <v>137</v>
      </c>
      <c r="L163" s="219"/>
      <c r="M163" s="220" t="s">
        <v>1</v>
      </c>
      <c r="N163" s="221" t="s">
        <v>42</v>
      </c>
      <c r="O163" s="76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153</v>
      </c>
      <c r="AT163" s="182" t="s">
        <v>151</v>
      </c>
      <c r="AU163" s="182" t="s">
        <v>87</v>
      </c>
      <c r="AY163" s="18" t="s">
        <v>128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85</v>
      </c>
      <c r="BK163" s="183">
        <f>ROUND(I163*H163,2)</f>
        <v>0</v>
      </c>
      <c r="BL163" s="18" t="s">
        <v>138</v>
      </c>
      <c r="BM163" s="182" t="s">
        <v>167</v>
      </c>
    </row>
    <row r="164" s="2" customFormat="1">
      <c r="A164" s="37"/>
      <c r="B164" s="38"/>
      <c r="C164" s="37"/>
      <c r="D164" s="184" t="s">
        <v>139</v>
      </c>
      <c r="E164" s="37"/>
      <c r="F164" s="185" t="s">
        <v>522</v>
      </c>
      <c r="G164" s="37"/>
      <c r="H164" s="37"/>
      <c r="I164" s="186"/>
      <c r="J164" s="37"/>
      <c r="K164" s="37"/>
      <c r="L164" s="38"/>
      <c r="M164" s="187"/>
      <c r="N164" s="188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139</v>
      </c>
      <c r="AU164" s="18" t="s">
        <v>87</v>
      </c>
    </row>
    <row r="165" s="13" customFormat="1">
      <c r="A165" s="13"/>
      <c r="B165" s="189"/>
      <c r="C165" s="13"/>
      <c r="D165" s="184" t="s">
        <v>140</v>
      </c>
      <c r="E165" s="190" t="s">
        <v>1</v>
      </c>
      <c r="F165" s="191" t="s">
        <v>520</v>
      </c>
      <c r="G165" s="13"/>
      <c r="H165" s="190" t="s">
        <v>1</v>
      </c>
      <c r="I165" s="192"/>
      <c r="J165" s="13"/>
      <c r="K165" s="13"/>
      <c r="L165" s="189"/>
      <c r="M165" s="193"/>
      <c r="N165" s="194"/>
      <c r="O165" s="194"/>
      <c r="P165" s="194"/>
      <c r="Q165" s="194"/>
      <c r="R165" s="194"/>
      <c r="S165" s="194"/>
      <c r="T165" s="19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0" t="s">
        <v>140</v>
      </c>
      <c r="AU165" s="190" t="s">
        <v>87</v>
      </c>
      <c r="AV165" s="13" t="s">
        <v>85</v>
      </c>
      <c r="AW165" s="13" t="s">
        <v>31</v>
      </c>
      <c r="AX165" s="13" t="s">
        <v>77</v>
      </c>
      <c r="AY165" s="190" t="s">
        <v>128</v>
      </c>
    </row>
    <row r="166" s="14" customFormat="1">
      <c r="A166" s="14"/>
      <c r="B166" s="196"/>
      <c r="C166" s="14"/>
      <c r="D166" s="184" t="s">
        <v>140</v>
      </c>
      <c r="E166" s="197" t="s">
        <v>1</v>
      </c>
      <c r="F166" s="198" t="s">
        <v>594</v>
      </c>
      <c r="G166" s="14"/>
      <c r="H166" s="199">
        <v>0.65800000000000003</v>
      </c>
      <c r="I166" s="200"/>
      <c r="J166" s="14"/>
      <c r="K166" s="14"/>
      <c r="L166" s="196"/>
      <c r="M166" s="201"/>
      <c r="N166" s="202"/>
      <c r="O166" s="202"/>
      <c r="P166" s="202"/>
      <c r="Q166" s="202"/>
      <c r="R166" s="202"/>
      <c r="S166" s="202"/>
      <c r="T166" s="20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7" t="s">
        <v>140</v>
      </c>
      <c r="AU166" s="197" t="s">
        <v>87</v>
      </c>
      <c r="AV166" s="14" t="s">
        <v>87</v>
      </c>
      <c r="AW166" s="14" t="s">
        <v>31</v>
      </c>
      <c r="AX166" s="14" t="s">
        <v>77</v>
      </c>
      <c r="AY166" s="197" t="s">
        <v>128</v>
      </c>
    </row>
    <row r="167" s="15" customFormat="1">
      <c r="A167" s="15"/>
      <c r="B167" s="204"/>
      <c r="C167" s="15"/>
      <c r="D167" s="184" t="s">
        <v>140</v>
      </c>
      <c r="E167" s="205" t="s">
        <v>1</v>
      </c>
      <c r="F167" s="206" t="s">
        <v>150</v>
      </c>
      <c r="G167" s="15"/>
      <c r="H167" s="207">
        <v>0.65800000000000003</v>
      </c>
      <c r="I167" s="208"/>
      <c r="J167" s="15"/>
      <c r="K167" s="15"/>
      <c r="L167" s="204"/>
      <c r="M167" s="209"/>
      <c r="N167" s="210"/>
      <c r="O167" s="210"/>
      <c r="P167" s="210"/>
      <c r="Q167" s="210"/>
      <c r="R167" s="210"/>
      <c r="S167" s="210"/>
      <c r="T167" s="21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05" t="s">
        <v>140</v>
      </c>
      <c r="AU167" s="205" t="s">
        <v>87</v>
      </c>
      <c r="AV167" s="15" t="s">
        <v>138</v>
      </c>
      <c r="AW167" s="15" t="s">
        <v>31</v>
      </c>
      <c r="AX167" s="15" t="s">
        <v>85</v>
      </c>
      <c r="AY167" s="205" t="s">
        <v>128</v>
      </c>
    </row>
    <row r="168" s="2" customFormat="1" ht="21.75" customHeight="1">
      <c r="A168" s="37"/>
      <c r="B168" s="170"/>
      <c r="C168" s="171" t="s">
        <v>129</v>
      </c>
      <c r="D168" s="171" t="s">
        <v>133</v>
      </c>
      <c r="E168" s="172" t="s">
        <v>525</v>
      </c>
      <c r="F168" s="173" t="s">
        <v>526</v>
      </c>
      <c r="G168" s="174" t="s">
        <v>271</v>
      </c>
      <c r="H168" s="175">
        <v>18.800000000000001</v>
      </c>
      <c r="I168" s="176"/>
      <c r="J168" s="177">
        <f>ROUND(I168*H168,2)</f>
        <v>0</v>
      </c>
      <c r="K168" s="173" t="s">
        <v>137</v>
      </c>
      <c r="L168" s="38"/>
      <c r="M168" s="178" t="s">
        <v>1</v>
      </c>
      <c r="N168" s="179" t="s">
        <v>42</v>
      </c>
      <c r="O168" s="76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2" t="s">
        <v>138</v>
      </c>
      <c r="AT168" s="182" t="s">
        <v>133</v>
      </c>
      <c r="AU168" s="182" t="s">
        <v>87</v>
      </c>
      <c r="AY168" s="18" t="s">
        <v>128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85</v>
      </c>
      <c r="BK168" s="183">
        <f>ROUND(I168*H168,2)</f>
        <v>0</v>
      </c>
      <c r="BL168" s="18" t="s">
        <v>138</v>
      </c>
      <c r="BM168" s="182" t="s">
        <v>169</v>
      </c>
    </row>
    <row r="169" s="2" customFormat="1">
      <c r="A169" s="37"/>
      <c r="B169" s="38"/>
      <c r="C169" s="37"/>
      <c r="D169" s="184" t="s">
        <v>139</v>
      </c>
      <c r="E169" s="37"/>
      <c r="F169" s="185" t="s">
        <v>526</v>
      </c>
      <c r="G169" s="37"/>
      <c r="H169" s="37"/>
      <c r="I169" s="186"/>
      <c r="J169" s="37"/>
      <c r="K169" s="37"/>
      <c r="L169" s="38"/>
      <c r="M169" s="187"/>
      <c r="N169" s="188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139</v>
      </c>
      <c r="AU169" s="18" t="s">
        <v>87</v>
      </c>
    </row>
    <row r="170" s="13" customFormat="1">
      <c r="A170" s="13"/>
      <c r="B170" s="189"/>
      <c r="C170" s="13"/>
      <c r="D170" s="184" t="s">
        <v>140</v>
      </c>
      <c r="E170" s="190" t="s">
        <v>1</v>
      </c>
      <c r="F170" s="191" t="s">
        <v>527</v>
      </c>
      <c r="G170" s="13"/>
      <c r="H170" s="190" t="s">
        <v>1</v>
      </c>
      <c r="I170" s="192"/>
      <c r="J170" s="13"/>
      <c r="K170" s="13"/>
      <c r="L170" s="189"/>
      <c r="M170" s="193"/>
      <c r="N170" s="194"/>
      <c r="O170" s="194"/>
      <c r="P170" s="194"/>
      <c r="Q170" s="194"/>
      <c r="R170" s="194"/>
      <c r="S170" s="194"/>
      <c r="T170" s="19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0" t="s">
        <v>140</v>
      </c>
      <c r="AU170" s="190" t="s">
        <v>87</v>
      </c>
      <c r="AV170" s="13" t="s">
        <v>85</v>
      </c>
      <c r="AW170" s="13" t="s">
        <v>31</v>
      </c>
      <c r="AX170" s="13" t="s">
        <v>77</v>
      </c>
      <c r="AY170" s="190" t="s">
        <v>128</v>
      </c>
    </row>
    <row r="171" s="14" customFormat="1">
      <c r="A171" s="14"/>
      <c r="B171" s="196"/>
      <c r="C171" s="14"/>
      <c r="D171" s="184" t="s">
        <v>140</v>
      </c>
      <c r="E171" s="197" t="s">
        <v>1</v>
      </c>
      <c r="F171" s="198" t="s">
        <v>593</v>
      </c>
      <c r="G171" s="14"/>
      <c r="H171" s="199">
        <v>18.800000000000001</v>
      </c>
      <c r="I171" s="200"/>
      <c r="J171" s="14"/>
      <c r="K171" s="14"/>
      <c r="L171" s="196"/>
      <c r="M171" s="201"/>
      <c r="N171" s="202"/>
      <c r="O171" s="202"/>
      <c r="P171" s="202"/>
      <c r="Q171" s="202"/>
      <c r="R171" s="202"/>
      <c r="S171" s="202"/>
      <c r="T171" s="20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7" t="s">
        <v>140</v>
      </c>
      <c r="AU171" s="197" t="s">
        <v>87</v>
      </c>
      <c r="AV171" s="14" t="s">
        <v>87</v>
      </c>
      <c r="AW171" s="14" t="s">
        <v>31</v>
      </c>
      <c r="AX171" s="14" t="s">
        <v>77</v>
      </c>
      <c r="AY171" s="197" t="s">
        <v>128</v>
      </c>
    </row>
    <row r="172" s="15" customFormat="1">
      <c r="A172" s="15"/>
      <c r="B172" s="204"/>
      <c r="C172" s="15"/>
      <c r="D172" s="184" t="s">
        <v>140</v>
      </c>
      <c r="E172" s="205" t="s">
        <v>1</v>
      </c>
      <c r="F172" s="206" t="s">
        <v>150</v>
      </c>
      <c r="G172" s="15"/>
      <c r="H172" s="207">
        <v>18.800000000000001</v>
      </c>
      <c r="I172" s="208"/>
      <c r="J172" s="15"/>
      <c r="K172" s="15"/>
      <c r="L172" s="204"/>
      <c r="M172" s="209"/>
      <c r="N172" s="210"/>
      <c r="O172" s="210"/>
      <c r="P172" s="210"/>
      <c r="Q172" s="210"/>
      <c r="R172" s="210"/>
      <c r="S172" s="210"/>
      <c r="T172" s="21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05" t="s">
        <v>140</v>
      </c>
      <c r="AU172" s="205" t="s">
        <v>87</v>
      </c>
      <c r="AV172" s="15" t="s">
        <v>138</v>
      </c>
      <c r="AW172" s="15" t="s">
        <v>31</v>
      </c>
      <c r="AX172" s="15" t="s">
        <v>85</v>
      </c>
      <c r="AY172" s="205" t="s">
        <v>128</v>
      </c>
    </row>
    <row r="173" s="2" customFormat="1" ht="21.75" customHeight="1">
      <c r="A173" s="37"/>
      <c r="B173" s="170"/>
      <c r="C173" s="171" t="s">
        <v>160</v>
      </c>
      <c r="D173" s="171" t="s">
        <v>133</v>
      </c>
      <c r="E173" s="172" t="s">
        <v>528</v>
      </c>
      <c r="F173" s="173" t="s">
        <v>529</v>
      </c>
      <c r="G173" s="174" t="s">
        <v>201</v>
      </c>
      <c r="H173" s="175">
        <v>0.5</v>
      </c>
      <c r="I173" s="176"/>
      <c r="J173" s="177">
        <f>ROUND(I173*H173,2)</f>
        <v>0</v>
      </c>
      <c r="K173" s="173" t="s">
        <v>137</v>
      </c>
      <c r="L173" s="38"/>
      <c r="M173" s="178" t="s">
        <v>1</v>
      </c>
      <c r="N173" s="179" t="s">
        <v>42</v>
      </c>
      <c r="O173" s="76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138</v>
      </c>
      <c r="AT173" s="182" t="s">
        <v>133</v>
      </c>
      <c r="AU173" s="182" t="s">
        <v>87</v>
      </c>
      <c r="AY173" s="18" t="s">
        <v>128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85</v>
      </c>
      <c r="BK173" s="183">
        <f>ROUND(I173*H173,2)</f>
        <v>0</v>
      </c>
      <c r="BL173" s="18" t="s">
        <v>138</v>
      </c>
      <c r="BM173" s="182" t="s">
        <v>172</v>
      </c>
    </row>
    <row r="174" s="2" customFormat="1">
      <c r="A174" s="37"/>
      <c r="B174" s="38"/>
      <c r="C174" s="37"/>
      <c r="D174" s="184" t="s">
        <v>139</v>
      </c>
      <c r="E174" s="37"/>
      <c r="F174" s="185" t="s">
        <v>529</v>
      </c>
      <c r="G174" s="37"/>
      <c r="H174" s="37"/>
      <c r="I174" s="186"/>
      <c r="J174" s="37"/>
      <c r="K174" s="37"/>
      <c r="L174" s="38"/>
      <c r="M174" s="187"/>
      <c r="N174" s="188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139</v>
      </c>
      <c r="AU174" s="18" t="s">
        <v>87</v>
      </c>
    </row>
    <row r="175" s="14" customFormat="1">
      <c r="A175" s="14"/>
      <c r="B175" s="196"/>
      <c r="C175" s="14"/>
      <c r="D175" s="184" t="s">
        <v>140</v>
      </c>
      <c r="E175" s="197" t="s">
        <v>1</v>
      </c>
      <c r="F175" s="198" t="s">
        <v>530</v>
      </c>
      <c r="G175" s="14"/>
      <c r="H175" s="199">
        <v>0.5</v>
      </c>
      <c r="I175" s="200"/>
      <c r="J175" s="14"/>
      <c r="K175" s="14"/>
      <c r="L175" s="196"/>
      <c r="M175" s="201"/>
      <c r="N175" s="202"/>
      <c r="O175" s="202"/>
      <c r="P175" s="202"/>
      <c r="Q175" s="202"/>
      <c r="R175" s="202"/>
      <c r="S175" s="202"/>
      <c r="T175" s="20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7" t="s">
        <v>140</v>
      </c>
      <c r="AU175" s="197" t="s">
        <v>87</v>
      </c>
      <c r="AV175" s="14" t="s">
        <v>87</v>
      </c>
      <c r="AW175" s="14" t="s">
        <v>31</v>
      </c>
      <c r="AX175" s="14" t="s">
        <v>77</v>
      </c>
      <c r="AY175" s="197" t="s">
        <v>128</v>
      </c>
    </row>
    <row r="176" s="15" customFormat="1">
      <c r="A176" s="15"/>
      <c r="B176" s="204"/>
      <c r="C176" s="15"/>
      <c r="D176" s="184" t="s">
        <v>140</v>
      </c>
      <c r="E176" s="205" t="s">
        <v>1</v>
      </c>
      <c r="F176" s="206" t="s">
        <v>150</v>
      </c>
      <c r="G176" s="15"/>
      <c r="H176" s="207">
        <v>0.5</v>
      </c>
      <c r="I176" s="208"/>
      <c r="J176" s="15"/>
      <c r="K176" s="15"/>
      <c r="L176" s="204"/>
      <c r="M176" s="209"/>
      <c r="N176" s="210"/>
      <c r="O176" s="210"/>
      <c r="P176" s="210"/>
      <c r="Q176" s="210"/>
      <c r="R176" s="210"/>
      <c r="S176" s="210"/>
      <c r="T176" s="21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05" t="s">
        <v>140</v>
      </c>
      <c r="AU176" s="205" t="s">
        <v>87</v>
      </c>
      <c r="AV176" s="15" t="s">
        <v>138</v>
      </c>
      <c r="AW176" s="15" t="s">
        <v>31</v>
      </c>
      <c r="AX176" s="15" t="s">
        <v>85</v>
      </c>
      <c r="AY176" s="205" t="s">
        <v>128</v>
      </c>
    </row>
    <row r="177" s="2" customFormat="1" ht="16.5" customHeight="1">
      <c r="A177" s="37"/>
      <c r="B177" s="170"/>
      <c r="C177" s="212" t="s">
        <v>174</v>
      </c>
      <c r="D177" s="212" t="s">
        <v>151</v>
      </c>
      <c r="E177" s="213" t="s">
        <v>531</v>
      </c>
      <c r="F177" s="214" t="s">
        <v>532</v>
      </c>
      <c r="G177" s="215" t="s">
        <v>211</v>
      </c>
      <c r="H177" s="216">
        <v>3.1019999999999999</v>
      </c>
      <c r="I177" s="217"/>
      <c r="J177" s="218">
        <f>ROUND(I177*H177,2)</f>
        <v>0</v>
      </c>
      <c r="K177" s="214" t="s">
        <v>137</v>
      </c>
      <c r="L177" s="219"/>
      <c r="M177" s="220" t="s">
        <v>1</v>
      </c>
      <c r="N177" s="221" t="s">
        <v>42</v>
      </c>
      <c r="O177" s="76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153</v>
      </c>
      <c r="AT177" s="182" t="s">
        <v>151</v>
      </c>
      <c r="AU177" s="182" t="s">
        <v>87</v>
      </c>
      <c r="AY177" s="18" t="s">
        <v>128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85</v>
      </c>
      <c r="BK177" s="183">
        <f>ROUND(I177*H177,2)</f>
        <v>0</v>
      </c>
      <c r="BL177" s="18" t="s">
        <v>138</v>
      </c>
      <c r="BM177" s="182" t="s">
        <v>177</v>
      </c>
    </row>
    <row r="178" s="2" customFormat="1">
      <c r="A178" s="37"/>
      <c r="B178" s="38"/>
      <c r="C178" s="37"/>
      <c r="D178" s="184" t="s">
        <v>139</v>
      </c>
      <c r="E178" s="37"/>
      <c r="F178" s="185" t="s">
        <v>532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139</v>
      </c>
      <c r="AU178" s="18" t="s">
        <v>87</v>
      </c>
    </row>
    <row r="179" s="13" customFormat="1">
      <c r="A179" s="13"/>
      <c r="B179" s="189"/>
      <c r="C179" s="13"/>
      <c r="D179" s="184" t="s">
        <v>140</v>
      </c>
      <c r="E179" s="190" t="s">
        <v>1</v>
      </c>
      <c r="F179" s="191" t="s">
        <v>532</v>
      </c>
      <c r="G179" s="13"/>
      <c r="H179" s="190" t="s">
        <v>1</v>
      </c>
      <c r="I179" s="192"/>
      <c r="J179" s="13"/>
      <c r="K179" s="13"/>
      <c r="L179" s="189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0" t="s">
        <v>140</v>
      </c>
      <c r="AU179" s="190" t="s">
        <v>87</v>
      </c>
      <c r="AV179" s="13" t="s">
        <v>85</v>
      </c>
      <c r="AW179" s="13" t="s">
        <v>31</v>
      </c>
      <c r="AX179" s="13" t="s">
        <v>77</v>
      </c>
      <c r="AY179" s="190" t="s">
        <v>128</v>
      </c>
    </row>
    <row r="180" s="14" customFormat="1">
      <c r="A180" s="14"/>
      <c r="B180" s="196"/>
      <c r="C180" s="14"/>
      <c r="D180" s="184" t="s">
        <v>140</v>
      </c>
      <c r="E180" s="197" t="s">
        <v>1</v>
      </c>
      <c r="F180" s="198" t="s">
        <v>595</v>
      </c>
      <c r="G180" s="14"/>
      <c r="H180" s="199">
        <v>3.1019999999999999</v>
      </c>
      <c r="I180" s="200"/>
      <c r="J180" s="14"/>
      <c r="K180" s="14"/>
      <c r="L180" s="196"/>
      <c r="M180" s="201"/>
      <c r="N180" s="202"/>
      <c r="O180" s="202"/>
      <c r="P180" s="202"/>
      <c r="Q180" s="202"/>
      <c r="R180" s="202"/>
      <c r="S180" s="202"/>
      <c r="T180" s="20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7" t="s">
        <v>140</v>
      </c>
      <c r="AU180" s="197" t="s">
        <v>87</v>
      </c>
      <c r="AV180" s="14" t="s">
        <v>87</v>
      </c>
      <c r="AW180" s="14" t="s">
        <v>31</v>
      </c>
      <c r="AX180" s="14" t="s">
        <v>77</v>
      </c>
      <c r="AY180" s="197" t="s">
        <v>128</v>
      </c>
    </row>
    <row r="181" s="15" customFormat="1">
      <c r="A181" s="15"/>
      <c r="B181" s="204"/>
      <c r="C181" s="15"/>
      <c r="D181" s="184" t="s">
        <v>140</v>
      </c>
      <c r="E181" s="205" t="s">
        <v>1</v>
      </c>
      <c r="F181" s="206" t="s">
        <v>150</v>
      </c>
      <c r="G181" s="15"/>
      <c r="H181" s="207">
        <v>3.1019999999999999</v>
      </c>
      <c r="I181" s="208"/>
      <c r="J181" s="15"/>
      <c r="K181" s="15"/>
      <c r="L181" s="204"/>
      <c r="M181" s="209"/>
      <c r="N181" s="210"/>
      <c r="O181" s="210"/>
      <c r="P181" s="210"/>
      <c r="Q181" s="210"/>
      <c r="R181" s="210"/>
      <c r="S181" s="210"/>
      <c r="T181" s="21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5" t="s">
        <v>140</v>
      </c>
      <c r="AU181" s="205" t="s">
        <v>87</v>
      </c>
      <c r="AV181" s="15" t="s">
        <v>138</v>
      </c>
      <c r="AW181" s="15" t="s">
        <v>31</v>
      </c>
      <c r="AX181" s="15" t="s">
        <v>85</v>
      </c>
      <c r="AY181" s="205" t="s">
        <v>128</v>
      </c>
    </row>
    <row r="182" s="2" customFormat="1" ht="33" customHeight="1">
      <c r="A182" s="37"/>
      <c r="B182" s="170"/>
      <c r="C182" s="171" t="s">
        <v>162</v>
      </c>
      <c r="D182" s="171" t="s">
        <v>133</v>
      </c>
      <c r="E182" s="172" t="s">
        <v>330</v>
      </c>
      <c r="F182" s="173" t="s">
        <v>331</v>
      </c>
      <c r="G182" s="174" t="s">
        <v>211</v>
      </c>
      <c r="H182" s="175">
        <v>61.728999999999999</v>
      </c>
      <c r="I182" s="176"/>
      <c r="J182" s="177">
        <f>ROUND(I182*H182,2)</f>
        <v>0</v>
      </c>
      <c r="K182" s="173" t="s">
        <v>137</v>
      </c>
      <c r="L182" s="38"/>
      <c r="M182" s="178" t="s">
        <v>1</v>
      </c>
      <c r="N182" s="179" t="s">
        <v>42</v>
      </c>
      <c r="O182" s="76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2" t="s">
        <v>138</v>
      </c>
      <c r="AT182" s="182" t="s">
        <v>133</v>
      </c>
      <c r="AU182" s="182" t="s">
        <v>87</v>
      </c>
      <c r="AY182" s="18" t="s">
        <v>128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85</v>
      </c>
      <c r="BK182" s="183">
        <f>ROUND(I182*H182,2)</f>
        <v>0</v>
      </c>
      <c r="BL182" s="18" t="s">
        <v>138</v>
      </c>
      <c r="BM182" s="182" t="s">
        <v>309</v>
      </c>
    </row>
    <row r="183" s="2" customFormat="1">
      <c r="A183" s="37"/>
      <c r="B183" s="38"/>
      <c r="C183" s="37"/>
      <c r="D183" s="184" t="s">
        <v>139</v>
      </c>
      <c r="E183" s="37"/>
      <c r="F183" s="185" t="s">
        <v>331</v>
      </c>
      <c r="G183" s="37"/>
      <c r="H183" s="37"/>
      <c r="I183" s="186"/>
      <c r="J183" s="37"/>
      <c r="K183" s="37"/>
      <c r="L183" s="38"/>
      <c r="M183" s="187"/>
      <c r="N183" s="188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139</v>
      </c>
      <c r="AU183" s="18" t="s">
        <v>87</v>
      </c>
    </row>
    <row r="184" s="13" customFormat="1">
      <c r="A184" s="13"/>
      <c r="B184" s="189"/>
      <c r="C184" s="13"/>
      <c r="D184" s="184" t="s">
        <v>140</v>
      </c>
      <c r="E184" s="190" t="s">
        <v>1</v>
      </c>
      <c r="F184" s="191" t="s">
        <v>596</v>
      </c>
      <c r="G184" s="13"/>
      <c r="H184" s="190" t="s">
        <v>1</v>
      </c>
      <c r="I184" s="192"/>
      <c r="J184" s="13"/>
      <c r="K184" s="13"/>
      <c r="L184" s="189"/>
      <c r="M184" s="193"/>
      <c r="N184" s="194"/>
      <c r="O184" s="194"/>
      <c r="P184" s="194"/>
      <c r="Q184" s="194"/>
      <c r="R184" s="194"/>
      <c r="S184" s="194"/>
      <c r="T184" s="19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0" t="s">
        <v>140</v>
      </c>
      <c r="AU184" s="190" t="s">
        <v>87</v>
      </c>
      <c r="AV184" s="13" t="s">
        <v>85</v>
      </c>
      <c r="AW184" s="13" t="s">
        <v>31</v>
      </c>
      <c r="AX184" s="13" t="s">
        <v>77</v>
      </c>
      <c r="AY184" s="190" t="s">
        <v>128</v>
      </c>
    </row>
    <row r="185" s="13" customFormat="1">
      <c r="A185" s="13"/>
      <c r="B185" s="189"/>
      <c r="C185" s="13"/>
      <c r="D185" s="184" t="s">
        <v>140</v>
      </c>
      <c r="E185" s="190" t="s">
        <v>1</v>
      </c>
      <c r="F185" s="191" t="s">
        <v>597</v>
      </c>
      <c r="G185" s="13"/>
      <c r="H185" s="190" t="s">
        <v>1</v>
      </c>
      <c r="I185" s="192"/>
      <c r="J185" s="13"/>
      <c r="K185" s="13"/>
      <c r="L185" s="189"/>
      <c r="M185" s="193"/>
      <c r="N185" s="194"/>
      <c r="O185" s="194"/>
      <c r="P185" s="194"/>
      <c r="Q185" s="194"/>
      <c r="R185" s="194"/>
      <c r="S185" s="194"/>
      <c r="T185" s="19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0" t="s">
        <v>140</v>
      </c>
      <c r="AU185" s="190" t="s">
        <v>87</v>
      </c>
      <c r="AV185" s="13" t="s">
        <v>85</v>
      </c>
      <c r="AW185" s="13" t="s">
        <v>31</v>
      </c>
      <c r="AX185" s="13" t="s">
        <v>77</v>
      </c>
      <c r="AY185" s="190" t="s">
        <v>128</v>
      </c>
    </row>
    <row r="186" s="14" customFormat="1">
      <c r="A186" s="14"/>
      <c r="B186" s="196"/>
      <c r="C186" s="14"/>
      <c r="D186" s="184" t="s">
        <v>140</v>
      </c>
      <c r="E186" s="197" t="s">
        <v>1</v>
      </c>
      <c r="F186" s="198" t="s">
        <v>598</v>
      </c>
      <c r="G186" s="14"/>
      <c r="H186" s="199">
        <v>42.101999999999997</v>
      </c>
      <c r="I186" s="200"/>
      <c r="J186" s="14"/>
      <c r="K186" s="14"/>
      <c r="L186" s="196"/>
      <c r="M186" s="201"/>
      <c r="N186" s="202"/>
      <c r="O186" s="202"/>
      <c r="P186" s="202"/>
      <c r="Q186" s="202"/>
      <c r="R186" s="202"/>
      <c r="S186" s="202"/>
      <c r="T186" s="20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7" t="s">
        <v>140</v>
      </c>
      <c r="AU186" s="197" t="s">
        <v>87</v>
      </c>
      <c r="AV186" s="14" t="s">
        <v>87</v>
      </c>
      <c r="AW186" s="14" t="s">
        <v>31</v>
      </c>
      <c r="AX186" s="14" t="s">
        <v>77</v>
      </c>
      <c r="AY186" s="197" t="s">
        <v>128</v>
      </c>
    </row>
    <row r="187" s="13" customFormat="1">
      <c r="A187" s="13"/>
      <c r="B187" s="189"/>
      <c r="C187" s="13"/>
      <c r="D187" s="184" t="s">
        <v>140</v>
      </c>
      <c r="E187" s="190" t="s">
        <v>1</v>
      </c>
      <c r="F187" s="191" t="s">
        <v>599</v>
      </c>
      <c r="G187" s="13"/>
      <c r="H187" s="190" t="s">
        <v>1</v>
      </c>
      <c r="I187" s="192"/>
      <c r="J187" s="13"/>
      <c r="K187" s="13"/>
      <c r="L187" s="189"/>
      <c r="M187" s="193"/>
      <c r="N187" s="194"/>
      <c r="O187" s="194"/>
      <c r="P187" s="194"/>
      <c r="Q187" s="194"/>
      <c r="R187" s="194"/>
      <c r="S187" s="194"/>
      <c r="T187" s="19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0" t="s">
        <v>140</v>
      </c>
      <c r="AU187" s="190" t="s">
        <v>87</v>
      </c>
      <c r="AV187" s="13" t="s">
        <v>85</v>
      </c>
      <c r="AW187" s="13" t="s">
        <v>31</v>
      </c>
      <c r="AX187" s="13" t="s">
        <v>77</v>
      </c>
      <c r="AY187" s="190" t="s">
        <v>128</v>
      </c>
    </row>
    <row r="188" s="14" customFormat="1">
      <c r="A188" s="14"/>
      <c r="B188" s="196"/>
      <c r="C188" s="14"/>
      <c r="D188" s="184" t="s">
        <v>140</v>
      </c>
      <c r="E188" s="197" t="s">
        <v>1</v>
      </c>
      <c r="F188" s="198" t="s">
        <v>600</v>
      </c>
      <c r="G188" s="14"/>
      <c r="H188" s="199">
        <v>5.484</v>
      </c>
      <c r="I188" s="200"/>
      <c r="J188" s="14"/>
      <c r="K188" s="14"/>
      <c r="L188" s="196"/>
      <c r="M188" s="201"/>
      <c r="N188" s="202"/>
      <c r="O188" s="202"/>
      <c r="P188" s="202"/>
      <c r="Q188" s="202"/>
      <c r="R188" s="202"/>
      <c r="S188" s="202"/>
      <c r="T188" s="20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7" t="s">
        <v>140</v>
      </c>
      <c r="AU188" s="197" t="s">
        <v>87</v>
      </c>
      <c r="AV188" s="14" t="s">
        <v>87</v>
      </c>
      <c r="AW188" s="14" t="s">
        <v>31</v>
      </c>
      <c r="AX188" s="14" t="s">
        <v>77</v>
      </c>
      <c r="AY188" s="197" t="s">
        <v>128</v>
      </c>
    </row>
    <row r="189" s="13" customFormat="1">
      <c r="A189" s="13"/>
      <c r="B189" s="189"/>
      <c r="C189" s="13"/>
      <c r="D189" s="184" t="s">
        <v>140</v>
      </c>
      <c r="E189" s="190" t="s">
        <v>1</v>
      </c>
      <c r="F189" s="191" t="s">
        <v>601</v>
      </c>
      <c r="G189" s="13"/>
      <c r="H189" s="190" t="s">
        <v>1</v>
      </c>
      <c r="I189" s="192"/>
      <c r="J189" s="13"/>
      <c r="K189" s="13"/>
      <c r="L189" s="189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0" t="s">
        <v>140</v>
      </c>
      <c r="AU189" s="190" t="s">
        <v>87</v>
      </c>
      <c r="AV189" s="13" t="s">
        <v>85</v>
      </c>
      <c r="AW189" s="13" t="s">
        <v>31</v>
      </c>
      <c r="AX189" s="13" t="s">
        <v>77</v>
      </c>
      <c r="AY189" s="190" t="s">
        <v>128</v>
      </c>
    </row>
    <row r="190" s="14" customFormat="1">
      <c r="A190" s="14"/>
      <c r="B190" s="196"/>
      <c r="C190" s="14"/>
      <c r="D190" s="184" t="s">
        <v>140</v>
      </c>
      <c r="E190" s="197" t="s">
        <v>1</v>
      </c>
      <c r="F190" s="198" t="s">
        <v>602</v>
      </c>
      <c r="G190" s="14"/>
      <c r="H190" s="199">
        <v>14.143000000000001</v>
      </c>
      <c r="I190" s="200"/>
      <c r="J190" s="14"/>
      <c r="K190" s="14"/>
      <c r="L190" s="196"/>
      <c r="M190" s="201"/>
      <c r="N190" s="202"/>
      <c r="O190" s="202"/>
      <c r="P190" s="202"/>
      <c r="Q190" s="202"/>
      <c r="R190" s="202"/>
      <c r="S190" s="202"/>
      <c r="T190" s="20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7" t="s">
        <v>140</v>
      </c>
      <c r="AU190" s="197" t="s">
        <v>87</v>
      </c>
      <c r="AV190" s="14" t="s">
        <v>87</v>
      </c>
      <c r="AW190" s="14" t="s">
        <v>31</v>
      </c>
      <c r="AX190" s="14" t="s">
        <v>77</v>
      </c>
      <c r="AY190" s="197" t="s">
        <v>128</v>
      </c>
    </row>
    <row r="191" s="15" customFormat="1">
      <c r="A191" s="15"/>
      <c r="B191" s="204"/>
      <c r="C191" s="15"/>
      <c r="D191" s="184" t="s">
        <v>140</v>
      </c>
      <c r="E191" s="205" t="s">
        <v>1</v>
      </c>
      <c r="F191" s="206" t="s">
        <v>150</v>
      </c>
      <c r="G191" s="15"/>
      <c r="H191" s="207">
        <v>61.728999999999999</v>
      </c>
      <c r="I191" s="208"/>
      <c r="J191" s="15"/>
      <c r="K191" s="15"/>
      <c r="L191" s="204"/>
      <c r="M191" s="209"/>
      <c r="N191" s="210"/>
      <c r="O191" s="210"/>
      <c r="P191" s="210"/>
      <c r="Q191" s="210"/>
      <c r="R191" s="210"/>
      <c r="S191" s="210"/>
      <c r="T191" s="21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5" t="s">
        <v>140</v>
      </c>
      <c r="AU191" s="205" t="s">
        <v>87</v>
      </c>
      <c r="AV191" s="15" t="s">
        <v>138</v>
      </c>
      <c r="AW191" s="15" t="s">
        <v>31</v>
      </c>
      <c r="AX191" s="15" t="s">
        <v>85</v>
      </c>
      <c r="AY191" s="205" t="s">
        <v>128</v>
      </c>
    </row>
    <row r="192" s="2" customFormat="1" ht="44.25" customHeight="1">
      <c r="A192" s="37"/>
      <c r="B192" s="170"/>
      <c r="C192" s="171" t="s">
        <v>239</v>
      </c>
      <c r="D192" s="171" t="s">
        <v>133</v>
      </c>
      <c r="E192" s="172" t="s">
        <v>339</v>
      </c>
      <c r="F192" s="173" t="s">
        <v>340</v>
      </c>
      <c r="G192" s="174" t="s">
        <v>211</v>
      </c>
      <c r="H192" s="175">
        <v>61.728999999999999</v>
      </c>
      <c r="I192" s="176"/>
      <c r="J192" s="177">
        <f>ROUND(I192*H192,2)</f>
        <v>0</v>
      </c>
      <c r="K192" s="173" t="s">
        <v>137</v>
      </c>
      <c r="L192" s="38"/>
      <c r="M192" s="178" t="s">
        <v>1</v>
      </c>
      <c r="N192" s="179" t="s">
        <v>42</v>
      </c>
      <c r="O192" s="76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2" t="s">
        <v>138</v>
      </c>
      <c r="AT192" s="182" t="s">
        <v>133</v>
      </c>
      <c r="AU192" s="182" t="s">
        <v>87</v>
      </c>
      <c r="AY192" s="18" t="s">
        <v>128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8" t="s">
        <v>85</v>
      </c>
      <c r="BK192" s="183">
        <f>ROUND(I192*H192,2)</f>
        <v>0</v>
      </c>
      <c r="BL192" s="18" t="s">
        <v>138</v>
      </c>
      <c r="BM192" s="182" t="s">
        <v>313</v>
      </c>
    </row>
    <row r="193" s="2" customFormat="1">
      <c r="A193" s="37"/>
      <c r="B193" s="38"/>
      <c r="C193" s="37"/>
      <c r="D193" s="184" t="s">
        <v>139</v>
      </c>
      <c r="E193" s="37"/>
      <c r="F193" s="185" t="s">
        <v>340</v>
      </c>
      <c r="G193" s="37"/>
      <c r="H193" s="37"/>
      <c r="I193" s="186"/>
      <c r="J193" s="37"/>
      <c r="K193" s="37"/>
      <c r="L193" s="38"/>
      <c r="M193" s="187"/>
      <c r="N193" s="188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139</v>
      </c>
      <c r="AU193" s="18" t="s">
        <v>87</v>
      </c>
    </row>
    <row r="194" s="2" customFormat="1">
      <c r="A194" s="37"/>
      <c r="B194" s="38"/>
      <c r="C194" s="37"/>
      <c r="D194" s="184" t="s">
        <v>258</v>
      </c>
      <c r="E194" s="37"/>
      <c r="F194" s="225" t="s">
        <v>341</v>
      </c>
      <c r="G194" s="37"/>
      <c r="H194" s="37"/>
      <c r="I194" s="186"/>
      <c r="J194" s="37"/>
      <c r="K194" s="37"/>
      <c r="L194" s="38"/>
      <c r="M194" s="187"/>
      <c r="N194" s="188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258</v>
      </c>
      <c r="AU194" s="18" t="s">
        <v>87</v>
      </c>
    </row>
    <row r="195" s="13" customFormat="1">
      <c r="A195" s="13"/>
      <c r="B195" s="189"/>
      <c r="C195" s="13"/>
      <c r="D195" s="184" t="s">
        <v>140</v>
      </c>
      <c r="E195" s="190" t="s">
        <v>1</v>
      </c>
      <c r="F195" s="191" t="s">
        <v>596</v>
      </c>
      <c r="G195" s="13"/>
      <c r="H195" s="190" t="s">
        <v>1</v>
      </c>
      <c r="I195" s="192"/>
      <c r="J195" s="13"/>
      <c r="K195" s="13"/>
      <c r="L195" s="189"/>
      <c r="M195" s="193"/>
      <c r="N195" s="194"/>
      <c r="O195" s="194"/>
      <c r="P195" s="194"/>
      <c r="Q195" s="194"/>
      <c r="R195" s="194"/>
      <c r="S195" s="194"/>
      <c r="T195" s="19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0" t="s">
        <v>140</v>
      </c>
      <c r="AU195" s="190" t="s">
        <v>87</v>
      </c>
      <c r="AV195" s="13" t="s">
        <v>85</v>
      </c>
      <c r="AW195" s="13" t="s">
        <v>31</v>
      </c>
      <c r="AX195" s="13" t="s">
        <v>77</v>
      </c>
      <c r="AY195" s="190" t="s">
        <v>128</v>
      </c>
    </row>
    <row r="196" s="13" customFormat="1">
      <c r="A196" s="13"/>
      <c r="B196" s="189"/>
      <c r="C196" s="13"/>
      <c r="D196" s="184" t="s">
        <v>140</v>
      </c>
      <c r="E196" s="190" t="s">
        <v>1</v>
      </c>
      <c r="F196" s="191" t="s">
        <v>597</v>
      </c>
      <c r="G196" s="13"/>
      <c r="H196" s="190" t="s">
        <v>1</v>
      </c>
      <c r="I196" s="192"/>
      <c r="J196" s="13"/>
      <c r="K196" s="13"/>
      <c r="L196" s="189"/>
      <c r="M196" s="193"/>
      <c r="N196" s="194"/>
      <c r="O196" s="194"/>
      <c r="P196" s="194"/>
      <c r="Q196" s="194"/>
      <c r="R196" s="194"/>
      <c r="S196" s="194"/>
      <c r="T196" s="19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0" t="s">
        <v>140</v>
      </c>
      <c r="AU196" s="190" t="s">
        <v>87</v>
      </c>
      <c r="AV196" s="13" t="s">
        <v>85</v>
      </c>
      <c r="AW196" s="13" t="s">
        <v>31</v>
      </c>
      <c r="AX196" s="13" t="s">
        <v>77</v>
      </c>
      <c r="AY196" s="190" t="s">
        <v>128</v>
      </c>
    </row>
    <row r="197" s="14" customFormat="1">
      <c r="A197" s="14"/>
      <c r="B197" s="196"/>
      <c r="C197" s="14"/>
      <c r="D197" s="184" t="s">
        <v>140</v>
      </c>
      <c r="E197" s="197" t="s">
        <v>1</v>
      </c>
      <c r="F197" s="198" t="s">
        <v>598</v>
      </c>
      <c r="G197" s="14"/>
      <c r="H197" s="199">
        <v>42.101999999999997</v>
      </c>
      <c r="I197" s="200"/>
      <c r="J197" s="14"/>
      <c r="K197" s="14"/>
      <c r="L197" s="196"/>
      <c r="M197" s="201"/>
      <c r="N197" s="202"/>
      <c r="O197" s="202"/>
      <c r="P197" s="202"/>
      <c r="Q197" s="202"/>
      <c r="R197" s="202"/>
      <c r="S197" s="202"/>
      <c r="T197" s="20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7" t="s">
        <v>140</v>
      </c>
      <c r="AU197" s="197" t="s">
        <v>87</v>
      </c>
      <c r="AV197" s="14" t="s">
        <v>87</v>
      </c>
      <c r="AW197" s="14" t="s">
        <v>31</v>
      </c>
      <c r="AX197" s="14" t="s">
        <v>77</v>
      </c>
      <c r="AY197" s="197" t="s">
        <v>128</v>
      </c>
    </row>
    <row r="198" s="13" customFormat="1">
      <c r="A198" s="13"/>
      <c r="B198" s="189"/>
      <c r="C198" s="13"/>
      <c r="D198" s="184" t="s">
        <v>140</v>
      </c>
      <c r="E198" s="190" t="s">
        <v>1</v>
      </c>
      <c r="F198" s="191" t="s">
        <v>599</v>
      </c>
      <c r="G198" s="13"/>
      <c r="H198" s="190" t="s">
        <v>1</v>
      </c>
      <c r="I198" s="192"/>
      <c r="J198" s="13"/>
      <c r="K198" s="13"/>
      <c r="L198" s="189"/>
      <c r="M198" s="193"/>
      <c r="N198" s="194"/>
      <c r="O198" s="194"/>
      <c r="P198" s="194"/>
      <c r="Q198" s="194"/>
      <c r="R198" s="194"/>
      <c r="S198" s="194"/>
      <c r="T198" s="19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0" t="s">
        <v>140</v>
      </c>
      <c r="AU198" s="190" t="s">
        <v>87</v>
      </c>
      <c r="AV198" s="13" t="s">
        <v>85</v>
      </c>
      <c r="AW198" s="13" t="s">
        <v>31</v>
      </c>
      <c r="AX198" s="13" t="s">
        <v>77</v>
      </c>
      <c r="AY198" s="190" t="s">
        <v>128</v>
      </c>
    </row>
    <row r="199" s="14" customFormat="1">
      <c r="A199" s="14"/>
      <c r="B199" s="196"/>
      <c r="C199" s="14"/>
      <c r="D199" s="184" t="s">
        <v>140</v>
      </c>
      <c r="E199" s="197" t="s">
        <v>1</v>
      </c>
      <c r="F199" s="198" t="s">
        <v>600</v>
      </c>
      <c r="G199" s="14"/>
      <c r="H199" s="199">
        <v>5.484</v>
      </c>
      <c r="I199" s="200"/>
      <c r="J199" s="14"/>
      <c r="K199" s="14"/>
      <c r="L199" s="196"/>
      <c r="M199" s="201"/>
      <c r="N199" s="202"/>
      <c r="O199" s="202"/>
      <c r="P199" s="202"/>
      <c r="Q199" s="202"/>
      <c r="R199" s="202"/>
      <c r="S199" s="202"/>
      <c r="T199" s="20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7" t="s">
        <v>140</v>
      </c>
      <c r="AU199" s="197" t="s">
        <v>87</v>
      </c>
      <c r="AV199" s="14" t="s">
        <v>87</v>
      </c>
      <c r="AW199" s="14" t="s">
        <v>31</v>
      </c>
      <c r="AX199" s="14" t="s">
        <v>77</v>
      </c>
      <c r="AY199" s="197" t="s">
        <v>128</v>
      </c>
    </row>
    <row r="200" s="13" customFormat="1">
      <c r="A200" s="13"/>
      <c r="B200" s="189"/>
      <c r="C200" s="13"/>
      <c r="D200" s="184" t="s">
        <v>140</v>
      </c>
      <c r="E200" s="190" t="s">
        <v>1</v>
      </c>
      <c r="F200" s="191" t="s">
        <v>601</v>
      </c>
      <c r="G200" s="13"/>
      <c r="H200" s="190" t="s">
        <v>1</v>
      </c>
      <c r="I200" s="192"/>
      <c r="J200" s="13"/>
      <c r="K200" s="13"/>
      <c r="L200" s="189"/>
      <c r="M200" s="193"/>
      <c r="N200" s="194"/>
      <c r="O200" s="194"/>
      <c r="P200" s="194"/>
      <c r="Q200" s="194"/>
      <c r="R200" s="194"/>
      <c r="S200" s="194"/>
      <c r="T200" s="19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0" t="s">
        <v>140</v>
      </c>
      <c r="AU200" s="190" t="s">
        <v>87</v>
      </c>
      <c r="AV200" s="13" t="s">
        <v>85</v>
      </c>
      <c r="AW200" s="13" t="s">
        <v>31</v>
      </c>
      <c r="AX200" s="13" t="s">
        <v>77</v>
      </c>
      <c r="AY200" s="190" t="s">
        <v>128</v>
      </c>
    </row>
    <row r="201" s="14" customFormat="1">
      <c r="A201" s="14"/>
      <c r="B201" s="196"/>
      <c r="C201" s="14"/>
      <c r="D201" s="184" t="s">
        <v>140</v>
      </c>
      <c r="E201" s="197" t="s">
        <v>1</v>
      </c>
      <c r="F201" s="198" t="s">
        <v>602</v>
      </c>
      <c r="G201" s="14"/>
      <c r="H201" s="199">
        <v>14.143000000000001</v>
      </c>
      <c r="I201" s="200"/>
      <c r="J201" s="14"/>
      <c r="K201" s="14"/>
      <c r="L201" s="196"/>
      <c r="M201" s="201"/>
      <c r="N201" s="202"/>
      <c r="O201" s="202"/>
      <c r="P201" s="202"/>
      <c r="Q201" s="202"/>
      <c r="R201" s="202"/>
      <c r="S201" s="202"/>
      <c r="T201" s="20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7" t="s">
        <v>140</v>
      </c>
      <c r="AU201" s="197" t="s">
        <v>87</v>
      </c>
      <c r="AV201" s="14" t="s">
        <v>87</v>
      </c>
      <c r="AW201" s="14" t="s">
        <v>31</v>
      </c>
      <c r="AX201" s="14" t="s">
        <v>77</v>
      </c>
      <c r="AY201" s="197" t="s">
        <v>128</v>
      </c>
    </row>
    <row r="202" s="15" customFormat="1">
      <c r="A202" s="15"/>
      <c r="B202" s="204"/>
      <c r="C202" s="15"/>
      <c r="D202" s="184" t="s">
        <v>140</v>
      </c>
      <c r="E202" s="205" t="s">
        <v>1</v>
      </c>
      <c r="F202" s="206" t="s">
        <v>150</v>
      </c>
      <c r="G202" s="15"/>
      <c r="H202" s="207">
        <v>61.728999999999999</v>
      </c>
      <c r="I202" s="208"/>
      <c r="J202" s="15"/>
      <c r="K202" s="15"/>
      <c r="L202" s="204"/>
      <c r="M202" s="209"/>
      <c r="N202" s="210"/>
      <c r="O202" s="210"/>
      <c r="P202" s="210"/>
      <c r="Q202" s="210"/>
      <c r="R202" s="210"/>
      <c r="S202" s="210"/>
      <c r="T202" s="211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5" t="s">
        <v>140</v>
      </c>
      <c r="AU202" s="205" t="s">
        <v>87</v>
      </c>
      <c r="AV202" s="15" t="s">
        <v>138</v>
      </c>
      <c r="AW202" s="15" t="s">
        <v>31</v>
      </c>
      <c r="AX202" s="15" t="s">
        <v>85</v>
      </c>
      <c r="AY202" s="205" t="s">
        <v>128</v>
      </c>
    </row>
    <row r="203" s="2" customFormat="1" ht="44.25" customHeight="1">
      <c r="A203" s="37"/>
      <c r="B203" s="170"/>
      <c r="C203" s="171" t="s">
        <v>165</v>
      </c>
      <c r="D203" s="171" t="s">
        <v>133</v>
      </c>
      <c r="E203" s="172" t="s">
        <v>603</v>
      </c>
      <c r="F203" s="173" t="s">
        <v>604</v>
      </c>
      <c r="G203" s="174" t="s">
        <v>211</v>
      </c>
      <c r="H203" s="175">
        <v>42.101999999999997</v>
      </c>
      <c r="I203" s="176"/>
      <c r="J203" s="177">
        <f>ROUND(I203*H203,2)</f>
        <v>0</v>
      </c>
      <c r="K203" s="173" t="s">
        <v>137</v>
      </c>
      <c r="L203" s="38"/>
      <c r="M203" s="178" t="s">
        <v>1</v>
      </c>
      <c r="N203" s="179" t="s">
        <v>42</v>
      </c>
      <c r="O203" s="76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2" t="s">
        <v>138</v>
      </c>
      <c r="AT203" s="182" t="s">
        <v>133</v>
      </c>
      <c r="AU203" s="182" t="s">
        <v>87</v>
      </c>
      <c r="AY203" s="18" t="s">
        <v>128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8" t="s">
        <v>85</v>
      </c>
      <c r="BK203" s="183">
        <f>ROUND(I203*H203,2)</f>
        <v>0</v>
      </c>
      <c r="BL203" s="18" t="s">
        <v>138</v>
      </c>
      <c r="BM203" s="182" t="s">
        <v>231</v>
      </c>
    </row>
    <row r="204" s="2" customFormat="1">
      <c r="A204" s="37"/>
      <c r="B204" s="38"/>
      <c r="C204" s="37"/>
      <c r="D204" s="184" t="s">
        <v>139</v>
      </c>
      <c r="E204" s="37"/>
      <c r="F204" s="185" t="s">
        <v>604</v>
      </c>
      <c r="G204" s="37"/>
      <c r="H204" s="37"/>
      <c r="I204" s="186"/>
      <c r="J204" s="37"/>
      <c r="K204" s="37"/>
      <c r="L204" s="38"/>
      <c r="M204" s="187"/>
      <c r="N204" s="188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139</v>
      </c>
      <c r="AU204" s="18" t="s">
        <v>87</v>
      </c>
    </row>
    <row r="205" s="13" customFormat="1">
      <c r="A205" s="13"/>
      <c r="B205" s="189"/>
      <c r="C205" s="13"/>
      <c r="D205" s="184" t="s">
        <v>140</v>
      </c>
      <c r="E205" s="190" t="s">
        <v>1</v>
      </c>
      <c r="F205" s="191" t="s">
        <v>596</v>
      </c>
      <c r="G205" s="13"/>
      <c r="H205" s="190" t="s">
        <v>1</v>
      </c>
      <c r="I205" s="192"/>
      <c r="J205" s="13"/>
      <c r="K205" s="13"/>
      <c r="L205" s="189"/>
      <c r="M205" s="193"/>
      <c r="N205" s="194"/>
      <c r="O205" s="194"/>
      <c r="P205" s="194"/>
      <c r="Q205" s="194"/>
      <c r="R205" s="194"/>
      <c r="S205" s="194"/>
      <c r="T205" s="19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0" t="s">
        <v>140</v>
      </c>
      <c r="AU205" s="190" t="s">
        <v>87</v>
      </c>
      <c r="AV205" s="13" t="s">
        <v>85</v>
      </c>
      <c r="AW205" s="13" t="s">
        <v>31</v>
      </c>
      <c r="AX205" s="13" t="s">
        <v>77</v>
      </c>
      <c r="AY205" s="190" t="s">
        <v>128</v>
      </c>
    </row>
    <row r="206" s="13" customFormat="1">
      <c r="A206" s="13"/>
      <c r="B206" s="189"/>
      <c r="C206" s="13"/>
      <c r="D206" s="184" t="s">
        <v>140</v>
      </c>
      <c r="E206" s="190" t="s">
        <v>1</v>
      </c>
      <c r="F206" s="191" t="s">
        <v>597</v>
      </c>
      <c r="G206" s="13"/>
      <c r="H206" s="190" t="s">
        <v>1</v>
      </c>
      <c r="I206" s="192"/>
      <c r="J206" s="13"/>
      <c r="K206" s="13"/>
      <c r="L206" s="189"/>
      <c r="M206" s="193"/>
      <c r="N206" s="194"/>
      <c r="O206" s="194"/>
      <c r="P206" s="194"/>
      <c r="Q206" s="194"/>
      <c r="R206" s="194"/>
      <c r="S206" s="194"/>
      <c r="T206" s="19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0" t="s">
        <v>140</v>
      </c>
      <c r="AU206" s="190" t="s">
        <v>87</v>
      </c>
      <c r="AV206" s="13" t="s">
        <v>85</v>
      </c>
      <c r="AW206" s="13" t="s">
        <v>31</v>
      </c>
      <c r="AX206" s="13" t="s">
        <v>77</v>
      </c>
      <c r="AY206" s="190" t="s">
        <v>128</v>
      </c>
    </row>
    <row r="207" s="14" customFormat="1">
      <c r="A207" s="14"/>
      <c r="B207" s="196"/>
      <c r="C207" s="14"/>
      <c r="D207" s="184" t="s">
        <v>140</v>
      </c>
      <c r="E207" s="197" t="s">
        <v>1</v>
      </c>
      <c r="F207" s="198" t="s">
        <v>598</v>
      </c>
      <c r="G207" s="14"/>
      <c r="H207" s="199">
        <v>42.101999999999997</v>
      </c>
      <c r="I207" s="200"/>
      <c r="J207" s="14"/>
      <c r="K207" s="14"/>
      <c r="L207" s="196"/>
      <c r="M207" s="201"/>
      <c r="N207" s="202"/>
      <c r="O207" s="202"/>
      <c r="P207" s="202"/>
      <c r="Q207" s="202"/>
      <c r="R207" s="202"/>
      <c r="S207" s="202"/>
      <c r="T207" s="20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7" t="s">
        <v>140</v>
      </c>
      <c r="AU207" s="197" t="s">
        <v>87</v>
      </c>
      <c r="AV207" s="14" t="s">
        <v>87</v>
      </c>
      <c r="AW207" s="14" t="s">
        <v>31</v>
      </c>
      <c r="AX207" s="14" t="s">
        <v>77</v>
      </c>
      <c r="AY207" s="197" t="s">
        <v>128</v>
      </c>
    </row>
    <row r="208" s="15" customFormat="1">
      <c r="A208" s="15"/>
      <c r="B208" s="204"/>
      <c r="C208" s="15"/>
      <c r="D208" s="184" t="s">
        <v>140</v>
      </c>
      <c r="E208" s="205" t="s">
        <v>1</v>
      </c>
      <c r="F208" s="206" t="s">
        <v>150</v>
      </c>
      <c r="G208" s="15"/>
      <c r="H208" s="207">
        <v>42.101999999999997</v>
      </c>
      <c r="I208" s="208"/>
      <c r="J208" s="15"/>
      <c r="K208" s="15"/>
      <c r="L208" s="204"/>
      <c r="M208" s="209"/>
      <c r="N208" s="210"/>
      <c r="O208" s="210"/>
      <c r="P208" s="210"/>
      <c r="Q208" s="210"/>
      <c r="R208" s="210"/>
      <c r="S208" s="210"/>
      <c r="T208" s="21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05" t="s">
        <v>140</v>
      </c>
      <c r="AU208" s="205" t="s">
        <v>87</v>
      </c>
      <c r="AV208" s="15" t="s">
        <v>138</v>
      </c>
      <c r="AW208" s="15" t="s">
        <v>31</v>
      </c>
      <c r="AX208" s="15" t="s">
        <v>85</v>
      </c>
      <c r="AY208" s="205" t="s">
        <v>128</v>
      </c>
    </row>
    <row r="209" s="2" customFormat="1" ht="44.25" customHeight="1">
      <c r="A209" s="37"/>
      <c r="B209" s="170"/>
      <c r="C209" s="171" t="s">
        <v>8</v>
      </c>
      <c r="D209" s="171" t="s">
        <v>133</v>
      </c>
      <c r="E209" s="172" t="s">
        <v>347</v>
      </c>
      <c r="F209" s="173" t="s">
        <v>348</v>
      </c>
      <c r="G209" s="174" t="s">
        <v>211</v>
      </c>
      <c r="H209" s="175">
        <v>5.484</v>
      </c>
      <c r="I209" s="176"/>
      <c r="J209" s="177">
        <f>ROUND(I209*H209,2)</f>
        <v>0</v>
      </c>
      <c r="K209" s="173" t="s">
        <v>137</v>
      </c>
      <c r="L209" s="38"/>
      <c r="M209" s="178" t="s">
        <v>1</v>
      </c>
      <c r="N209" s="179" t="s">
        <v>42</v>
      </c>
      <c r="O209" s="76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2" t="s">
        <v>138</v>
      </c>
      <c r="AT209" s="182" t="s">
        <v>133</v>
      </c>
      <c r="AU209" s="182" t="s">
        <v>87</v>
      </c>
      <c r="AY209" s="18" t="s">
        <v>128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8" t="s">
        <v>85</v>
      </c>
      <c r="BK209" s="183">
        <f>ROUND(I209*H209,2)</f>
        <v>0</v>
      </c>
      <c r="BL209" s="18" t="s">
        <v>138</v>
      </c>
      <c r="BM209" s="182" t="s">
        <v>237</v>
      </c>
    </row>
    <row r="210" s="2" customFormat="1">
      <c r="A210" s="37"/>
      <c r="B210" s="38"/>
      <c r="C210" s="37"/>
      <c r="D210" s="184" t="s">
        <v>139</v>
      </c>
      <c r="E210" s="37"/>
      <c r="F210" s="185" t="s">
        <v>348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139</v>
      </c>
      <c r="AU210" s="18" t="s">
        <v>87</v>
      </c>
    </row>
    <row r="211" s="13" customFormat="1">
      <c r="A211" s="13"/>
      <c r="B211" s="189"/>
      <c r="C211" s="13"/>
      <c r="D211" s="184" t="s">
        <v>140</v>
      </c>
      <c r="E211" s="190" t="s">
        <v>1</v>
      </c>
      <c r="F211" s="191" t="s">
        <v>596</v>
      </c>
      <c r="G211" s="13"/>
      <c r="H211" s="190" t="s">
        <v>1</v>
      </c>
      <c r="I211" s="192"/>
      <c r="J211" s="13"/>
      <c r="K211" s="13"/>
      <c r="L211" s="189"/>
      <c r="M211" s="193"/>
      <c r="N211" s="194"/>
      <c r="O211" s="194"/>
      <c r="P211" s="194"/>
      <c r="Q211" s="194"/>
      <c r="R211" s="194"/>
      <c r="S211" s="194"/>
      <c r="T211" s="19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0" t="s">
        <v>140</v>
      </c>
      <c r="AU211" s="190" t="s">
        <v>87</v>
      </c>
      <c r="AV211" s="13" t="s">
        <v>85</v>
      </c>
      <c r="AW211" s="13" t="s">
        <v>31</v>
      </c>
      <c r="AX211" s="13" t="s">
        <v>77</v>
      </c>
      <c r="AY211" s="190" t="s">
        <v>128</v>
      </c>
    </row>
    <row r="212" s="13" customFormat="1">
      <c r="A212" s="13"/>
      <c r="B212" s="189"/>
      <c r="C212" s="13"/>
      <c r="D212" s="184" t="s">
        <v>140</v>
      </c>
      <c r="E212" s="190" t="s">
        <v>1</v>
      </c>
      <c r="F212" s="191" t="s">
        <v>599</v>
      </c>
      <c r="G212" s="13"/>
      <c r="H212" s="190" t="s">
        <v>1</v>
      </c>
      <c r="I212" s="192"/>
      <c r="J212" s="13"/>
      <c r="K212" s="13"/>
      <c r="L212" s="189"/>
      <c r="M212" s="193"/>
      <c r="N212" s="194"/>
      <c r="O212" s="194"/>
      <c r="P212" s="194"/>
      <c r="Q212" s="194"/>
      <c r="R212" s="194"/>
      <c r="S212" s="194"/>
      <c r="T212" s="19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0" t="s">
        <v>140</v>
      </c>
      <c r="AU212" s="190" t="s">
        <v>87</v>
      </c>
      <c r="AV212" s="13" t="s">
        <v>85</v>
      </c>
      <c r="AW212" s="13" t="s">
        <v>31</v>
      </c>
      <c r="AX212" s="13" t="s">
        <v>77</v>
      </c>
      <c r="AY212" s="190" t="s">
        <v>128</v>
      </c>
    </row>
    <row r="213" s="14" customFormat="1">
      <c r="A213" s="14"/>
      <c r="B213" s="196"/>
      <c r="C213" s="14"/>
      <c r="D213" s="184" t="s">
        <v>140</v>
      </c>
      <c r="E213" s="197" t="s">
        <v>1</v>
      </c>
      <c r="F213" s="198" t="s">
        <v>600</v>
      </c>
      <c r="G213" s="14"/>
      <c r="H213" s="199">
        <v>5.484</v>
      </c>
      <c r="I213" s="200"/>
      <c r="J213" s="14"/>
      <c r="K213" s="14"/>
      <c r="L213" s="196"/>
      <c r="M213" s="201"/>
      <c r="N213" s="202"/>
      <c r="O213" s="202"/>
      <c r="P213" s="202"/>
      <c r="Q213" s="202"/>
      <c r="R213" s="202"/>
      <c r="S213" s="202"/>
      <c r="T213" s="20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7" t="s">
        <v>140</v>
      </c>
      <c r="AU213" s="197" t="s">
        <v>87</v>
      </c>
      <c r="AV213" s="14" t="s">
        <v>87</v>
      </c>
      <c r="AW213" s="14" t="s">
        <v>31</v>
      </c>
      <c r="AX213" s="14" t="s">
        <v>77</v>
      </c>
      <c r="AY213" s="197" t="s">
        <v>128</v>
      </c>
    </row>
    <row r="214" s="15" customFormat="1">
      <c r="A214" s="15"/>
      <c r="B214" s="204"/>
      <c r="C214" s="15"/>
      <c r="D214" s="184" t="s">
        <v>140</v>
      </c>
      <c r="E214" s="205" t="s">
        <v>1</v>
      </c>
      <c r="F214" s="206" t="s">
        <v>150</v>
      </c>
      <c r="G214" s="15"/>
      <c r="H214" s="207">
        <v>5.484</v>
      </c>
      <c r="I214" s="208"/>
      <c r="J214" s="15"/>
      <c r="K214" s="15"/>
      <c r="L214" s="204"/>
      <c r="M214" s="209"/>
      <c r="N214" s="210"/>
      <c r="O214" s="210"/>
      <c r="P214" s="210"/>
      <c r="Q214" s="210"/>
      <c r="R214" s="210"/>
      <c r="S214" s="210"/>
      <c r="T214" s="21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05" t="s">
        <v>140</v>
      </c>
      <c r="AU214" s="205" t="s">
        <v>87</v>
      </c>
      <c r="AV214" s="15" t="s">
        <v>138</v>
      </c>
      <c r="AW214" s="15" t="s">
        <v>31</v>
      </c>
      <c r="AX214" s="15" t="s">
        <v>85</v>
      </c>
      <c r="AY214" s="205" t="s">
        <v>128</v>
      </c>
    </row>
    <row r="215" s="12" customFormat="1" ht="22.8" customHeight="1">
      <c r="A215" s="12"/>
      <c r="B215" s="157"/>
      <c r="C215" s="12"/>
      <c r="D215" s="158" t="s">
        <v>76</v>
      </c>
      <c r="E215" s="168" t="s">
        <v>158</v>
      </c>
      <c r="F215" s="168" t="s">
        <v>366</v>
      </c>
      <c r="G215" s="12"/>
      <c r="H215" s="12"/>
      <c r="I215" s="160"/>
      <c r="J215" s="169">
        <f>BK215</f>
        <v>0</v>
      </c>
      <c r="K215" s="12"/>
      <c r="L215" s="157"/>
      <c r="M215" s="162"/>
      <c r="N215" s="163"/>
      <c r="O215" s="163"/>
      <c r="P215" s="164">
        <v>0</v>
      </c>
      <c r="Q215" s="163"/>
      <c r="R215" s="164">
        <v>0</v>
      </c>
      <c r="S215" s="163"/>
      <c r="T215" s="165"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8" t="s">
        <v>85</v>
      </c>
      <c r="AT215" s="166" t="s">
        <v>76</v>
      </c>
      <c r="AU215" s="166" t="s">
        <v>85</v>
      </c>
      <c r="AY215" s="158" t="s">
        <v>128</v>
      </c>
      <c r="BK215" s="167">
        <v>0</v>
      </c>
    </row>
    <row r="216" s="12" customFormat="1" ht="22.8" customHeight="1">
      <c r="A216" s="12"/>
      <c r="B216" s="157"/>
      <c r="C216" s="12"/>
      <c r="D216" s="158" t="s">
        <v>76</v>
      </c>
      <c r="E216" s="168" t="s">
        <v>389</v>
      </c>
      <c r="F216" s="168" t="s">
        <v>543</v>
      </c>
      <c r="G216" s="12"/>
      <c r="H216" s="12"/>
      <c r="I216" s="160"/>
      <c r="J216" s="169">
        <f>BK216</f>
        <v>0</v>
      </c>
      <c r="K216" s="12"/>
      <c r="L216" s="157"/>
      <c r="M216" s="162"/>
      <c r="N216" s="163"/>
      <c r="O216" s="163"/>
      <c r="P216" s="164">
        <f>SUM(P217:P228)</f>
        <v>0</v>
      </c>
      <c r="Q216" s="163"/>
      <c r="R216" s="164">
        <f>SUM(R217:R228)</f>
        <v>0</v>
      </c>
      <c r="S216" s="163"/>
      <c r="T216" s="165">
        <f>SUM(T217:T228)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8" t="s">
        <v>85</v>
      </c>
      <c r="AT216" s="166" t="s">
        <v>76</v>
      </c>
      <c r="AU216" s="166" t="s">
        <v>85</v>
      </c>
      <c r="AY216" s="158" t="s">
        <v>128</v>
      </c>
      <c r="BK216" s="167">
        <f>SUM(BK217:BK228)</f>
        <v>0</v>
      </c>
    </row>
    <row r="217" s="2" customFormat="1" ht="33" customHeight="1">
      <c r="A217" s="37"/>
      <c r="B217" s="170"/>
      <c r="C217" s="171" t="s">
        <v>167</v>
      </c>
      <c r="D217" s="171" t="s">
        <v>133</v>
      </c>
      <c r="E217" s="172" t="s">
        <v>545</v>
      </c>
      <c r="F217" s="173" t="s">
        <v>546</v>
      </c>
      <c r="G217" s="174" t="s">
        <v>271</v>
      </c>
      <c r="H217" s="175">
        <v>105.79000000000001</v>
      </c>
      <c r="I217" s="176"/>
      <c r="J217" s="177">
        <f>ROUND(I217*H217,2)</f>
        <v>0</v>
      </c>
      <c r="K217" s="173" t="s">
        <v>137</v>
      </c>
      <c r="L217" s="38"/>
      <c r="M217" s="178" t="s">
        <v>1</v>
      </c>
      <c r="N217" s="179" t="s">
        <v>42</v>
      </c>
      <c r="O217" s="76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2" t="s">
        <v>138</v>
      </c>
      <c r="AT217" s="182" t="s">
        <v>133</v>
      </c>
      <c r="AU217" s="182" t="s">
        <v>87</v>
      </c>
      <c r="AY217" s="18" t="s">
        <v>128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85</v>
      </c>
      <c r="BK217" s="183">
        <f>ROUND(I217*H217,2)</f>
        <v>0</v>
      </c>
      <c r="BL217" s="18" t="s">
        <v>138</v>
      </c>
      <c r="BM217" s="182" t="s">
        <v>242</v>
      </c>
    </row>
    <row r="218" s="2" customFormat="1">
      <c r="A218" s="37"/>
      <c r="B218" s="38"/>
      <c r="C218" s="37"/>
      <c r="D218" s="184" t="s">
        <v>139</v>
      </c>
      <c r="E218" s="37"/>
      <c r="F218" s="185" t="s">
        <v>546</v>
      </c>
      <c r="G218" s="37"/>
      <c r="H218" s="37"/>
      <c r="I218" s="186"/>
      <c r="J218" s="37"/>
      <c r="K218" s="37"/>
      <c r="L218" s="38"/>
      <c r="M218" s="187"/>
      <c r="N218" s="188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139</v>
      </c>
      <c r="AU218" s="18" t="s">
        <v>87</v>
      </c>
    </row>
    <row r="219" s="13" customFormat="1">
      <c r="A219" s="13"/>
      <c r="B219" s="189"/>
      <c r="C219" s="13"/>
      <c r="D219" s="184" t="s">
        <v>140</v>
      </c>
      <c r="E219" s="190" t="s">
        <v>1</v>
      </c>
      <c r="F219" s="191" t="s">
        <v>97</v>
      </c>
      <c r="G219" s="13"/>
      <c r="H219" s="190" t="s">
        <v>1</v>
      </c>
      <c r="I219" s="192"/>
      <c r="J219" s="13"/>
      <c r="K219" s="13"/>
      <c r="L219" s="189"/>
      <c r="M219" s="193"/>
      <c r="N219" s="194"/>
      <c r="O219" s="194"/>
      <c r="P219" s="194"/>
      <c r="Q219" s="194"/>
      <c r="R219" s="194"/>
      <c r="S219" s="194"/>
      <c r="T219" s="19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0" t="s">
        <v>140</v>
      </c>
      <c r="AU219" s="190" t="s">
        <v>87</v>
      </c>
      <c r="AV219" s="13" t="s">
        <v>85</v>
      </c>
      <c r="AW219" s="13" t="s">
        <v>31</v>
      </c>
      <c r="AX219" s="13" t="s">
        <v>77</v>
      </c>
      <c r="AY219" s="190" t="s">
        <v>128</v>
      </c>
    </row>
    <row r="220" s="14" customFormat="1">
      <c r="A220" s="14"/>
      <c r="B220" s="196"/>
      <c r="C220" s="14"/>
      <c r="D220" s="184" t="s">
        <v>140</v>
      </c>
      <c r="E220" s="197" t="s">
        <v>1</v>
      </c>
      <c r="F220" s="198" t="s">
        <v>605</v>
      </c>
      <c r="G220" s="14"/>
      <c r="H220" s="199">
        <v>104.81</v>
      </c>
      <c r="I220" s="200"/>
      <c r="J220" s="14"/>
      <c r="K220" s="14"/>
      <c r="L220" s="196"/>
      <c r="M220" s="201"/>
      <c r="N220" s="202"/>
      <c r="O220" s="202"/>
      <c r="P220" s="202"/>
      <c r="Q220" s="202"/>
      <c r="R220" s="202"/>
      <c r="S220" s="202"/>
      <c r="T220" s="20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7" t="s">
        <v>140</v>
      </c>
      <c r="AU220" s="197" t="s">
        <v>87</v>
      </c>
      <c r="AV220" s="14" t="s">
        <v>87</v>
      </c>
      <c r="AW220" s="14" t="s">
        <v>31</v>
      </c>
      <c r="AX220" s="14" t="s">
        <v>77</v>
      </c>
      <c r="AY220" s="197" t="s">
        <v>128</v>
      </c>
    </row>
    <row r="221" s="14" customFormat="1">
      <c r="A221" s="14"/>
      <c r="B221" s="196"/>
      <c r="C221" s="14"/>
      <c r="D221" s="184" t="s">
        <v>140</v>
      </c>
      <c r="E221" s="197" t="s">
        <v>1</v>
      </c>
      <c r="F221" s="198" t="s">
        <v>606</v>
      </c>
      <c r="G221" s="14"/>
      <c r="H221" s="199">
        <v>0.97999999999999998</v>
      </c>
      <c r="I221" s="200"/>
      <c r="J221" s="14"/>
      <c r="K221" s="14"/>
      <c r="L221" s="196"/>
      <c r="M221" s="201"/>
      <c r="N221" s="202"/>
      <c r="O221" s="202"/>
      <c r="P221" s="202"/>
      <c r="Q221" s="202"/>
      <c r="R221" s="202"/>
      <c r="S221" s="202"/>
      <c r="T221" s="20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7" t="s">
        <v>140</v>
      </c>
      <c r="AU221" s="197" t="s">
        <v>87</v>
      </c>
      <c r="AV221" s="14" t="s">
        <v>87</v>
      </c>
      <c r="AW221" s="14" t="s">
        <v>31</v>
      </c>
      <c r="AX221" s="14" t="s">
        <v>77</v>
      </c>
      <c r="AY221" s="197" t="s">
        <v>128</v>
      </c>
    </row>
    <row r="222" s="15" customFormat="1">
      <c r="A222" s="15"/>
      <c r="B222" s="204"/>
      <c r="C222" s="15"/>
      <c r="D222" s="184" t="s">
        <v>140</v>
      </c>
      <c r="E222" s="205" t="s">
        <v>1</v>
      </c>
      <c r="F222" s="206" t="s">
        <v>150</v>
      </c>
      <c r="G222" s="15"/>
      <c r="H222" s="207">
        <v>105.79000000000001</v>
      </c>
      <c r="I222" s="208"/>
      <c r="J222" s="15"/>
      <c r="K222" s="15"/>
      <c r="L222" s="204"/>
      <c r="M222" s="209"/>
      <c r="N222" s="210"/>
      <c r="O222" s="210"/>
      <c r="P222" s="210"/>
      <c r="Q222" s="210"/>
      <c r="R222" s="210"/>
      <c r="S222" s="210"/>
      <c r="T222" s="21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05" t="s">
        <v>140</v>
      </c>
      <c r="AU222" s="205" t="s">
        <v>87</v>
      </c>
      <c r="AV222" s="15" t="s">
        <v>138</v>
      </c>
      <c r="AW222" s="15" t="s">
        <v>31</v>
      </c>
      <c r="AX222" s="15" t="s">
        <v>85</v>
      </c>
      <c r="AY222" s="205" t="s">
        <v>128</v>
      </c>
    </row>
    <row r="223" s="2" customFormat="1" ht="33" customHeight="1">
      <c r="A223" s="37"/>
      <c r="B223" s="170"/>
      <c r="C223" s="171" t="s">
        <v>329</v>
      </c>
      <c r="D223" s="171" t="s">
        <v>133</v>
      </c>
      <c r="E223" s="172" t="s">
        <v>375</v>
      </c>
      <c r="F223" s="173" t="s">
        <v>376</v>
      </c>
      <c r="G223" s="174" t="s">
        <v>271</v>
      </c>
      <c r="H223" s="175">
        <v>9.9900000000000002</v>
      </c>
      <c r="I223" s="176"/>
      <c r="J223" s="177">
        <f>ROUND(I223*H223,2)</f>
        <v>0</v>
      </c>
      <c r="K223" s="173" t="s">
        <v>137</v>
      </c>
      <c r="L223" s="38"/>
      <c r="M223" s="178" t="s">
        <v>1</v>
      </c>
      <c r="N223" s="179" t="s">
        <v>42</v>
      </c>
      <c r="O223" s="76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2" t="s">
        <v>138</v>
      </c>
      <c r="AT223" s="182" t="s">
        <v>133</v>
      </c>
      <c r="AU223" s="182" t="s">
        <v>87</v>
      </c>
      <c r="AY223" s="18" t="s">
        <v>128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8" t="s">
        <v>85</v>
      </c>
      <c r="BK223" s="183">
        <f>ROUND(I223*H223,2)</f>
        <v>0</v>
      </c>
      <c r="BL223" s="18" t="s">
        <v>138</v>
      </c>
      <c r="BM223" s="182" t="s">
        <v>252</v>
      </c>
    </row>
    <row r="224" s="2" customFormat="1">
      <c r="A224" s="37"/>
      <c r="B224" s="38"/>
      <c r="C224" s="37"/>
      <c r="D224" s="184" t="s">
        <v>139</v>
      </c>
      <c r="E224" s="37"/>
      <c r="F224" s="185" t="s">
        <v>376</v>
      </c>
      <c r="G224" s="37"/>
      <c r="H224" s="37"/>
      <c r="I224" s="186"/>
      <c r="J224" s="37"/>
      <c r="K224" s="37"/>
      <c r="L224" s="38"/>
      <c r="M224" s="187"/>
      <c r="N224" s="188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139</v>
      </c>
      <c r="AU224" s="18" t="s">
        <v>87</v>
      </c>
    </row>
    <row r="225" s="13" customFormat="1">
      <c r="A225" s="13"/>
      <c r="B225" s="189"/>
      <c r="C225" s="13"/>
      <c r="D225" s="184" t="s">
        <v>140</v>
      </c>
      <c r="E225" s="190" t="s">
        <v>1</v>
      </c>
      <c r="F225" s="191" t="s">
        <v>319</v>
      </c>
      <c r="G225" s="13"/>
      <c r="H225" s="190" t="s">
        <v>1</v>
      </c>
      <c r="I225" s="192"/>
      <c r="J225" s="13"/>
      <c r="K225" s="13"/>
      <c r="L225" s="189"/>
      <c r="M225" s="193"/>
      <c r="N225" s="194"/>
      <c r="O225" s="194"/>
      <c r="P225" s="194"/>
      <c r="Q225" s="194"/>
      <c r="R225" s="194"/>
      <c r="S225" s="194"/>
      <c r="T225" s="19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0" t="s">
        <v>140</v>
      </c>
      <c r="AU225" s="190" t="s">
        <v>87</v>
      </c>
      <c r="AV225" s="13" t="s">
        <v>85</v>
      </c>
      <c r="AW225" s="13" t="s">
        <v>31</v>
      </c>
      <c r="AX225" s="13" t="s">
        <v>77</v>
      </c>
      <c r="AY225" s="190" t="s">
        <v>128</v>
      </c>
    </row>
    <row r="226" s="14" customFormat="1">
      <c r="A226" s="14"/>
      <c r="B226" s="196"/>
      <c r="C226" s="14"/>
      <c r="D226" s="184" t="s">
        <v>140</v>
      </c>
      <c r="E226" s="197" t="s">
        <v>1</v>
      </c>
      <c r="F226" s="198" t="s">
        <v>607</v>
      </c>
      <c r="G226" s="14"/>
      <c r="H226" s="199">
        <v>7.7599999999999998</v>
      </c>
      <c r="I226" s="200"/>
      <c r="J226" s="14"/>
      <c r="K226" s="14"/>
      <c r="L226" s="196"/>
      <c r="M226" s="201"/>
      <c r="N226" s="202"/>
      <c r="O226" s="202"/>
      <c r="P226" s="202"/>
      <c r="Q226" s="202"/>
      <c r="R226" s="202"/>
      <c r="S226" s="202"/>
      <c r="T226" s="20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7" t="s">
        <v>140</v>
      </c>
      <c r="AU226" s="197" t="s">
        <v>87</v>
      </c>
      <c r="AV226" s="14" t="s">
        <v>87</v>
      </c>
      <c r="AW226" s="14" t="s">
        <v>31</v>
      </c>
      <c r="AX226" s="14" t="s">
        <v>77</v>
      </c>
      <c r="AY226" s="197" t="s">
        <v>128</v>
      </c>
    </row>
    <row r="227" s="14" customFormat="1">
      <c r="A227" s="14"/>
      <c r="B227" s="196"/>
      <c r="C227" s="14"/>
      <c r="D227" s="184" t="s">
        <v>140</v>
      </c>
      <c r="E227" s="197" t="s">
        <v>1</v>
      </c>
      <c r="F227" s="198" t="s">
        <v>608</v>
      </c>
      <c r="G227" s="14"/>
      <c r="H227" s="199">
        <v>2.23</v>
      </c>
      <c r="I227" s="200"/>
      <c r="J227" s="14"/>
      <c r="K227" s="14"/>
      <c r="L227" s="196"/>
      <c r="M227" s="201"/>
      <c r="N227" s="202"/>
      <c r="O227" s="202"/>
      <c r="P227" s="202"/>
      <c r="Q227" s="202"/>
      <c r="R227" s="202"/>
      <c r="S227" s="202"/>
      <c r="T227" s="20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7" t="s">
        <v>140</v>
      </c>
      <c r="AU227" s="197" t="s">
        <v>87</v>
      </c>
      <c r="AV227" s="14" t="s">
        <v>87</v>
      </c>
      <c r="AW227" s="14" t="s">
        <v>31</v>
      </c>
      <c r="AX227" s="14" t="s">
        <v>77</v>
      </c>
      <c r="AY227" s="197" t="s">
        <v>128</v>
      </c>
    </row>
    <row r="228" s="15" customFormat="1">
      <c r="A228" s="15"/>
      <c r="B228" s="204"/>
      <c r="C228" s="15"/>
      <c r="D228" s="184" t="s">
        <v>140</v>
      </c>
      <c r="E228" s="205" t="s">
        <v>1</v>
      </c>
      <c r="F228" s="206" t="s">
        <v>150</v>
      </c>
      <c r="G228" s="15"/>
      <c r="H228" s="207">
        <v>9.9900000000000002</v>
      </c>
      <c r="I228" s="208"/>
      <c r="J228" s="15"/>
      <c r="K228" s="15"/>
      <c r="L228" s="204"/>
      <c r="M228" s="209"/>
      <c r="N228" s="210"/>
      <c r="O228" s="210"/>
      <c r="P228" s="210"/>
      <c r="Q228" s="210"/>
      <c r="R228" s="210"/>
      <c r="S228" s="210"/>
      <c r="T228" s="21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05" t="s">
        <v>140</v>
      </c>
      <c r="AU228" s="205" t="s">
        <v>87</v>
      </c>
      <c r="AV228" s="15" t="s">
        <v>138</v>
      </c>
      <c r="AW228" s="15" t="s">
        <v>31</v>
      </c>
      <c r="AX228" s="15" t="s">
        <v>85</v>
      </c>
      <c r="AY228" s="205" t="s">
        <v>128</v>
      </c>
    </row>
    <row r="229" s="12" customFormat="1" ht="22.8" customHeight="1">
      <c r="A229" s="12"/>
      <c r="B229" s="157"/>
      <c r="C229" s="12"/>
      <c r="D229" s="158" t="s">
        <v>76</v>
      </c>
      <c r="E229" s="168" t="s">
        <v>410</v>
      </c>
      <c r="F229" s="168" t="s">
        <v>411</v>
      </c>
      <c r="G229" s="12"/>
      <c r="H229" s="12"/>
      <c r="I229" s="160"/>
      <c r="J229" s="169">
        <f>BK229</f>
        <v>0</v>
      </c>
      <c r="K229" s="12"/>
      <c r="L229" s="157"/>
      <c r="M229" s="162"/>
      <c r="N229" s="163"/>
      <c r="O229" s="163"/>
      <c r="P229" s="164">
        <f>SUM(P230:P304)</f>
        <v>0</v>
      </c>
      <c r="Q229" s="163"/>
      <c r="R229" s="164">
        <f>SUM(R230:R304)</f>
        <v>0</v>
      </c>
      <c r="S229" s="163"/>
      <c r="T229" s="165">
        <f>SUM(T230:T304)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58" t="s">
        <v>85</v>
      </c>
      <c r="AT229" s="166" t="s">
        <v>76</v>
      </c>
      <c r="AU229" s="166" t="s">
        <v>85</v>
      </c>
      <c r="AY229" s="158" t="s">
        <v>128</v>
      </c>
      <c r="BK229" s="167">
        <f>SUM(BK230:BK304)</f>
        <v>0</v>
      </c>
    </row>
    <row r="230" s="2" customFormat="1" ht="76.35" customHeight="1">
      <c r="A230" s="37"/>
      <c r="B230" s="170"/>
      <c r="C230" s="171" t="s">
        <v>169</v>
      </c>
      <c r="D230" s="171" t="s">
        <v>133</v>
      </c>
      <c r="E230" s="172" t="s">
        <v>609</v>
      </c>
      <c r="F230" s="173" t="s">
        <v>610</v>
      </c>
      <c r="G230" s="174" t="s">
        <v>271</v>
      </c>
      <c r="H230" s="175">
        <v>105.79000000000001</v>
      </c>
      <c r="I230" s="176"/>
      <c r="J230" s="177">
        <f>ROUND(I230*H230,2)</f>
        <v>0</v>
      </c>
      <c r="K230" s="173" t="s">
        <v>137</v>
      </c>
      <c r="L230" s="38"/>
      <c r="M230" s="178" t="s">
        <v>1</v>
      </c>
      <c r="N230" s="179" t="s">
        <v>42</v>
      </c>
      <c r="O230" s="76"/>
      <c r="P230" s="180">
        <f>O230*H230</f>
        <v>0</v>
      </c>
      <c r="Q230" s="180">
        <v>0</v>
      </c>
      <c r="R230" s="180">
        <f>Q230*H230</f>
        <v>0</v>
      </c>
      <c r="S230" s="180">
        <v>0</v>
      </c>
      <c r="T230" s="18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2" t="s">
        <v>138</v>
      </c>
      <c r="AT230" s="182" t="s">
        <v>133</v>
      </c>
      <c r="AU230" s="182" t="s">
        <v>87</v>
      </c>
      <c r="AY230" s="18" t="s">
        <v>128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8" t="s">
        <v>85</v>
      </c>
      <c r="BK230" s="183">
        <f>ROUND(I230*H230,2)</f>
        <v>0</v>
      </c>
      <c r="BL230" s="18" t="s">
        <v>138</v>
      </c>
      <c r="BM230" s="182" t="s">
        <v>257</v>
      </c>
    </row>
    <row r="231" s="2" customFormat="1">
      <c r="A231" s="37"/>
      <c r="B231" s="38"/>
      <c r="C231" s="37"/>
      <c r="D231" s="184" t="s">
        <v>139</v>
      </c>
      <c r="E231" s="37"/>
      <c r="F231" s="185" t="s">
        <v>611</v>
      </c>
      <c r="G231" s="37"/>
      <c r="H231" s="37"/>
      <c r="I231" s="186"/>
      <c r="J231" s="37"/>
      <c r="K231" s="37"/>
      <c r="L231" s="38"/>
      <c r="M231" s="187"/>
      <c r="N231" s="188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139</v>
      </c>
      <c r="AU231" s="18" t="s">
        <v>87</v>
      </c>
    </row>
    <row r="232" s="13" customFormat="1">
      <c r="A232" s="13"/>
      <c r="B232" s="189"/>
      <c r="C232" s="13"/>
      <c r="D232" s="184" t="s">
        <v>140</v>
      </c>
      <c r="E232" s="190" t="s">
        <v>1</v>
      </c>
      <c r="F232" s="191" t="s">
        <v>612</v>
      </c>
      <c r="G232" s="13"/>
      <c r="H232" s="190" t="s">
        <v>1</v>
      </c>
      <c r="I232" s="192"/>
      <c r="J232" s="13"/>
      <c r="K232" s="13"/>
      <c r="L232" s="189"/>
      <c r="M232" s="193"/>
      <c r="N232" s="194"/>
      <c r="O232" s="194"/>
      <c r="P232" s="194"/>
      <c r="Q232" s="194"/>
      <c r="R232" s="194"/>
      <c r="S232" s="194"/>
      <c r="T232" s="19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0" t="s">
        <v>140</v>
      </c>
      <c r="AU232" s="190" t="s">
        <v>87</v>
      </c>
      <c r="AV232" s="13" t="s">
        <v>85</v>
      </c>
      <c r="AW232" s="13" t="s">
        <v>31</v>
      </c>
      <c r="AX232" s="13" t="s">
        <v>77</v>
      </c>
      <c r="AY232" s="190" t="s">
        <v>128</v>
      </c>
    </row>
    <row r="233" s="14" customFormat="1">
      <c r="A233" s="14"/>
      <c r="B233" s="196"/>
      <c r="C233" s="14"/>
      <c r="D233" s="184" t="s">
        <v>140</v>
      </c>
      <c r="E233" s="197" t="s">
        <v>1</v>
      </c>
      <c r="F233" s="198" t="s">
        <v>605</v>
      </c>
      <c r="G233" s="14"/>
      <c r="H233" s="199">
        <v>104.81</v>
      </c>
      <c r="I233" s="200"/>
      <c r="J233" s="14"/>
      <c r="K233" s="14"/>
      <c r="L233" s="196"/>
      <c r="M233" s="201"/>
      <c r="N233" s="202"/>
      <c r="O233" s="202"/>
      <c r="P233" s="202"/>
      <c r="Q233" s="202"/>
      <c r="R233" s="202"/>
      <c r="S233" s="202"/>
      <c r="T233" s="20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7" t="s">
        <v>140</v>
      </c>
      <c r="AU233" s="197" t="s">
        <v>87</v>
      </c>
      <c r="AV233" s="14" t="s">
        <v>87</v>
      </c>
      <c r="AW233" s="14" t="s">
        <v>31</v>
      </c>
      <c r="AX233" s="14" t="s">
        <v>77</v>
      </c>
      <c r="AY233" s="197" t="s">
        <v>128</v>
      </c>
    </row>
    <row r="234" s="13" customFormat="1">
      <c r="A234" s="13"/>
      <c r="B234" s="189"/>
      <c r="C234" s="13"/>
      <c r="D234" s="184" t="s">
        <v>140</v>
      </c>
      <c r="E234" s="190" t="s">
        <v>1</v>
      </c>
      <c r="F234" s="191" t="s">
        <v>613</v>
      </c>
      <c r="G234" s="13"/>
      <c r="H234" s="190" t="s">
        <v>1</v>
      </c>
      <c r="I234" s="192"/>
      <c r="J234" s="13"/>
      <c r="K234" s="13"/>
      <c r="L234" s="189"/>
      <c r="M234" s="193"/>
      <c r="N234" s="194"/>
      <c r="O234" s="194"/>
      <c r="P234" s="194"/>
      <c r="Q234" s="194"/>
      <c r="R234" s="194"/>
      <c r="S234" s="194"/>
      <c r="T234" s="19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0" t="s">
        <v>140</v>
      </c>
      <c r="AU234" s="190" t="s">
        <v>87</v>
      </c>
      <c r="AV234" s="13" t="s">
        <v>85</v>
      </c>
      <c r="AW234" s="13" t="s">
        <v>31</v>
      </c>
      <c r="AX234" s="13" t="s">
        <v>77</v>
      </c>
      <c r="AY234" s="190" t="s">
        <v>128</v>
      </c>
    </row>
    <row r="235" s="14" customFormat="1">
      <c r="A235" s="14"/>
      <c r="B235" s="196"/>
      <c r="C235" s="14"/>
      <c r="D235" s="184" t="s">
        <v>140</v>
      </c>
      <c r="E235" s="197" t="s">
        <v>1</v>
      </c>
      <c r="F235" s="198" t="s">
        <v>606</v>
      </c>
      <c r="G235" s="14"/>
      <c r="H235" s="199">
        <v>0.97999999999999998</v>
      </c>
      <c r="I235" s="200"/>
      <c r="J235" s="14"/>
      <c r="K235" s="14"/>
      <c r="L235" s="196"/>
      <c r="M235" s="201"/>
      <c r="N235" s="202"/>
      <c r="O235" s="202"/>
      <c r="P235" s="202"/>
      <c r="Q235" s="202"/>
      <c r="R235" s="202"/>
      <c r="S235" s="202"/>
      <c r="T235" s="20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7" t="s">
        <v>140</v>
      </c>
      <c r="AU235" s="197" t="s">
        <v>87</v>
      </c>
      <c r="AV235" s="14" t="s">
        <v>87</v>
      </c>
      <c r="AW235" s="14" t="s">
        <v>31</v>
      </c>
      <c r="AX235" s="14" t="s">
        <v>77</v>
      </c>
      <c r="AY235" s="197" t="s">
        <v>128</v>
      </c>
    </row>
    <row r="236" s="15" customFormat="1">
      <c r="A236" s="15"/>
      <c r="B236" s="204"/>
      <c r="C236" s="15"/>
      <c r="D236" s="184" t="s">
        <v>140</v>
      </c>
      <c r="E236" s="205" t="s">
        <v>1</v>
      </c>
      <c r="F236" s="206" t="s">
        <v>150</v>
      </c>
      <c r="G236" s="15"/>
      <c r="H236" s="207">
        <v>105.79000000000001</v>
      </c>
      <c r="I236" s="208"/>
      <c r="J236" s="15"/>
      <c r="K236" s="15"/>
      <c r="L236" s="204"/>
      <c r="M236" s="209"/>
      <c r="N236" s="210"/>
      <c r="O236" s="210"/>
      <c r="P236" s="210"/>
      <c r="Q236" s="210"/>
      <c r="R236" s="210"/>
      <c r="S236" s="210"/>
      <c r="T236" s="211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05" t="s">
        <v>140</v>
      </c>
      <c r="AU236" s="205" t="s">
        <v>87</v>
      </c>
      <c r="AV236" s="15" t="s">
        <v>138</v>
      </c>
      <c r="AW236" s="15" t="s">
        <v>31</v>
      </c>
      <c r="AX236" s="15" t="s">
        <v>85</v>
      </c>
      <c r="AY236" s="205" t="s">
        <v>128</v>
      </c>
    </row>
    <row r="237" s="2" customFormat="1" ht="21.75" customHeight="1">
      <c r="A237" s="37"/>
      <c r="B237" s="170"/>
      <c r="C237" s="212" t="s">
        <v>342</v>
      </c>
      <c r="D237" s="212" t="s">
        <v>151</v>
      </c>
      <c r="E237" s="213" t="s">
        <v>614</v>
      </c>
      <c r="F237" s="214" t="s">
        <v>612</v>
      </c>
      <c r="G237" s="215" t="s">
        <v>271</v>
      </c>
      <c r="H237" s="216">
        <v>106.90600000000001</v>
      </c>
      <c r="I237" s="217"/>
      <c r="J237" s="218">
        <f>ROUND(I237*H237,2)</f>
        <v>0</v>
      </c>
      <c r="K237" s="214" t="s">
        <v>137</v>
      </c>
      <c r="L237" s="219"/>
      <c r="M237" s="220" t="s">
        <v>1</v>
      </c>
      <c r="N237" s="221" t="s">
        <v>42</v>
      </c>
      <c r="O237" s="76"/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2" t="s">
        <v>153</v>
      </c>
      <c r="AT237" s="182" t="s">
        <v>151</v>
      </c>
      <c r="AU237" s="182" t="s">
        <v>87</v>
      </c>
      <c r="AY237" s="18" t="s">
        <v>128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85</v>
      </c>
      <c r="BK237" s="183">
        <f>ROUND(I237*H237,2)</f>
        <v>0</v>
      </c>
      <c r="BL237" s="18" t="s">
        <v>138</v>
      </c>
      <c r="BM237" s="182" t="s">
        <v>344</v>
      </c>
    </row>
    <row r="238" s="2" customFormat="1">
      <c r="A238" s="37"/>
      <c r="B238" s="38"/>
      <c r="C238" s="37"/>
      <c r="D238" s="184" t="s">
        <v>139</v>
      </c>
      <c r="E238" s="37"/>
      <c r="F238" s="185" t="s">
        <v>612</v>
      </c>
      <c r="G238" s="37"/>
      <c r="H238" s="37"/>
      <c r="I238" s="186"/>
      <c r="J238" s="37"/>
      <c r="K238" s="37"/>
      <c r="L238" s="38"/>
      <c r="M238" s="187"/>
      <c r="N238" s="188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139</v>
      </c>
      <c r="AU238" s="18" t="s">
        <v>87</v>
      </c>
    </row>
    <row r="239" s="13" customFormat="1">
      <c r="A239" s="13"/>
      <c r="B239" s="189"/>
      <c r="C239" s="13"/>
      <c r="D239" s="184" t="s">
        <v>140</v>
      </c>
      <c r="E239" s="190" t="s">
        <v>1</v>
      </c>
      <c r="F239" s="191" t="s">
        <v>612</v>
      </c>
      <c r="G239" s="13"/>
      <c r="H239" s="190" t="s">
        <v>1</v>
      </c>
      <c r="I239" s="192"/>
      <c r="J239" s="13"/>
      <c r="K239" s="13"/>
      <c r="L239" s="189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0" t="s">
        <v>140</v>
      </c>
      <c r="AU239" s="190" t="s">
        <v>87</v>
      </c>
      <c r="AV239" s="13" t="s">
        <v>85</v>
      </c>
      <c r="AW239" s="13" t="s">
        <v>31</v>
      </c>
      <c r="AX239" s="13" t="s">
        <v>77</v>
      </c>
      <c r="AY239" s="190" t="s">
        <v>128</v>
      </c>
    </row>
    <row r="240" s="14" customFormat="1">
      <c r="A240" s="14"/>
      <c r="B240" s="196"/>
      <c r="C240" s="14"/>
      <c r="D240" s="184" t="s">
        <v>140</v>
      </c>
      <c r="E240" s="197" t="s">
        <v>1</v>
      </c>
      <c r="F240" s="198" t="s">
        <v>615</v>
      </c>
      <c r="G240" s="14"/>
      <c r="H240" s="199">
        <v>106.90600000000001</v>
      </c>
      <c r="I240" s="200"/>
      <c r="J240" s="14"/>
      <c r="K240" s="14"/>
      <c r="L240" s="196"/>
      <c r="M240" s="201"/>
      <c r="N240" s="202"/>
      <c r="O240" s="202"/>
      <c r="P240" s="202"/>
      <c r="Q240" s="202"/>
      <c r="R240" s="202"/>
      <c r="S240" s="202"/>
      <c r="T240" s="20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7" t="s">
        <v>140</v>
      </c>
      <c r="AU240" s="197" t="s">
        <v>87</v>
      </c>
      <c r="AV240" s="14" t="s">
        <v>87</v>
      </c>
      <c r="AW240" s="14" t="s">
        <v>31</v>
      </c>
      <c r="AX240" s="14" t="s">
        <v>77</v>
      </c>
      <c r="AY240" s="197" t="s">
        <v>128</v>
      </c>
    </row>
    <row r="241" s="15" customFormat="1">
      <c r="A241" s="15"/>
      <c r="B241" s="204"/>
      <c r="C241" s="15"/>
      <c r="D241" s="184" t="s">
        <v>140</v>
      </c>
      <c r="E241" s="205" t="s">
        <v>1</v>
      </c>
      <c r="F241" s="206" t="s">
        <v>150</v>
      </c>
      <c r="G241" s="15"/>
      <c r="H241" s="207">
        <v>106.90600000000001</v>
      </c>
      <c r="I241" s="208"/>
      <c r="J241" s="15"/>
      <c r="K241" s="15"/>
      <c r="L241" s="204"/>
      <c r="M241" s="209"/>
      <c r="N241" s="210"/>
      <c r="O241" s="210"/>
      <c r="P241" s="210"/>
      <c r="Q241" s="210"/>
      <c r="R241" s="210"/>
      <c r="S241" s="210"/>
      <c r="T241" s="211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05" t="s">
        <v>140</v>
      </c>
      <c r="AU241" s="205" t="s">
        <v>87</v>
      </c>
      <c r="AV241" s="15" t="s">
        <v>138</v>
      </c>
      <c r="AW241" s="15" t="s">
        <v>31</v>
      </c>
      <c r="AX241" s="15" t="s">
        <v>85</v>
      </c>
      <c r="AY241" s="205" t="s">
        <v>128</v>
      </c>
    </row>
    <row r="242" s="2" customFormat="1" ht="24.15" customHeight="1">
      <c r="A242" s="37"/>
      <c r="B242" s="170"/>
      <c r="C242" s="212" t="s">
        <v>172</v>
      </c>
      <c r="D242" s="212" t="s">
        <v>151</v>
      </c>
      <c r="E242" s="213" t="s">
        <v>616</v>
      </c>
      <c r="F242" s="214" t="s">
        <v>613</v>
      </c>
      <c r="G242" s="215" t="s">
        <v>271</v>
      </c>
      <c r="H242" s="216">
        <v>1</v>
      </c>
      <c r="I242" s="217"/>
      <c r="J242" s="218">
        <f>ROUND(I242*H242,2)</f>
        <v>0</v>
      </c>
      <c r="K242" s="214" t="s">
        <v>137</v>
      </c>
      <c r="L242" s="219"/>
      <c r="M242" s="220" t="s">
        <v>1</v>
      </c>
      <c r="N242" s="221" t="s">
        <v>42</v>
      </c>
      <c r="O242" s="76"/>
      <c r="P242" s="180">
        <f>O242*H242</f>
        <v>0</v>
      </c>
      <c r="Q242" s="180">
        <v>0</v>
      </c>
      <c r="R242" s="180">
        <f>Q242*H242</f>
        <v>0</v>
      </c>
      <c r="S242" s="180">
        <v>0</v>
      </c>
      <c r="T242" s="18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2" t="s">
        <v>153</v>
      </c>
      <c r="AT242" s="182" t="s">
        <v>151</v>
      </c>
      <c r="AU242" s="182" t="s">
        <v>87</v>
      </c>
      <c r="AY242" s="18" t="s">
        <v>128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18" t="s">
        <v>85</v>
      </c>
      <c r="BK242" s="183">
        <f>ROUND(I242*H242,2)</f>
        <v>0</v>
      </c>
      <c r="BL242" s="18" t="s">
        <v>138</v>
      </c>
      <c r="BM242" s="182" t="s">
        <v>349</v>
      </c>
    </row>
    <row r="243" s="2" customFormat="1">
      <c r="A243" s="37"/>
      <c r="B243" s="38"/>
      <c r="C243" s="37"/>
      <c r="D243" s="184" t="s">
        <v>139</v>
      </c>
      <c r="E243" s="37"/>
      <c r="F243" s="185" t="s">
        <v>613</v>
      </c>
      <c r="G243" s="37"/>
      <c r="H243" s="37"/>
      <c r="I243" s="186"/>
      <c r="J243" s="37"/>
      <c r="K243" s="37"/>
      <c r="L243" s="38"/>
      <c r="M243" s="187"/>
      <c r="N243" s="188"/>
      <c r="O243" s="76"/>
      <c r="P243" s="76"/>
      <c r="Q243" s="76"/>
      <c r="R243" s="76"/>
      <c r="S243" s="76"/>
      <c r="T243" s="7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139</v>
      </c>
      <c r="AU243" s="18" t="s">
        <v>87</v>
      </c>
    </row>
    <row r="244" s="13" customFormat="1">
      <c r="A244" s="13"/>
      <c r="B244" s="189"/>
      <c r="C244" s="13"/>
      <c r="D244" s="184" t="s">
        <v>140</v>
      </c>
      <c r="E244" s="190" t="s">
        <v>1</v>
      </c>
      <c r="F244" s="191" t="s">
        <v>613</v>
      </c>
      <c r="G244" s="13"/>
      <c r="H244" s="190" t="s">
        <v>1</v>
      </c>
      <c r="I244" s="192"/>
      <c r="J244" s="13"/>
      <c r="K244" s="13"/>
      <c r="L244" s="189"/>
      <c r="M244" s="193"/>
      <c r="N244" s="194"/>
      <c r="O244" s="194"/>
      <c r="P244" s="194"/>
      <c r="Q244" s="194"/>
      <c r="R244" s="194"/>
      <c r="S244" s="194"/>
      <c r="T244" s="19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0" t="s">
        <v>140</v>
      </c>
      <c r="AU244" s="190" t="s">
        <v>87</v>
      </c>
      <c r="AV244" s="13" t="s">
        <v>85</v>
      </c>
      <c r="AW244" s="13" t="s">
        <v>31</v>
      </c>
      <c r="AX244" s="13" t="s">
        <v>77</v>
      </c>
      <c r="AY244" s="190" t="s">
        <v>128</v>
      </c>
    </row>
    <row r="245" s="14" customFormat="1">
      <c r="A245" s="14"/>
      <c r="B245" s="196"/>
      <c r="C245" s="14"/>
      <c r="D245" s="184" t="s">
        <v>140</v>
      </c>
      <c r="E245" s="197" t="s">
        <v>1</v>
      </c>
      <c r="F245" s="198" t="s">
        <v>617</v>
      </c>
      <c r="G245" s="14"/>
      <c r="H245" s="199">
        <v>1</v>
      </c>
      <c r="I245" s="200"/>
      <c r="J245" s="14"/>
      <c r="K245" s="14"/>
      <c r="L245" s="196"/>
      <c r="M245" s="201"/>
      <c r="N245" s="202"/>
      <c r="O245" s="202"/>
      <c r="P245" s="202"/>
      <c r="Q245" s="202"/>
      <c r="R245" s="202"/>
      <c r="S245" s="202"/>
      <c r="T245" s="20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7" t="s">
        <v>140</v>
      </c>
      <c r="AU245" s="197" t="s">
        <v>87</v>
      </c>
      <c r="AV245" s="14" t="s">
        <v>87</v>
      </c>
      <c r="AW245" s="14" t="s">
        <v>31</v>
      </c>
      <c r="AX245" s="14" t="s">
        <v>77</v>
      </c>
      <c r="AY245" s="197" t="s">
        <v>128</v>
      </c>
    </row>
    <row r="246" s="15" customFormat="1">
      <c r="A246" s="15"/>
      <c r="B246" s="204"/>
      <c r="C246" s="15"/>
      <c r="D246" s="184" t="s">
        <v>140</v>
      </c>
      <c r="E246" s="205" t="s">
        <v>1</v>
      </c>
      <c r="F246" s="206" t="s">
        <v>150</v>
      </c>
      <c r="G246" s="15"/>
      <c r="H246" s="207">
        <v>1</v>
      </c>
      <c r="I246" s="208"/>
      <c r="J246" s="15"/>
      <c r="K246" s="15"/>
      <c r="L246" s="204"/>
      <c r="M246" s="209"/>
      <c r="N246" s="210"/>
      <c r="O246" s="210"/>
      <c r="P246" s="210"/>
      <c r="Q246" s="210"/>
      <c r="R246" s="210"/>
      <c r="S246" s="210"/>
      <c r="T246" s="21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05" t="s">
        <v>140</v>
      </c>
      <c r="AU246" s="205" t="s">
        <v>87</v>
      </c>
      <c r="AV246" s="15" t="s">
        <v>138</v>
      </c>
      <c r="AW246" s="15" t="s">
        <v>31</v>
      </c>
      <c r="AX246" s="15" t="s">
        <v>85</v>
      </c>
      <c r="AY246" s="205" t="s">
        <v>128</v>
      </c>
    </row>
    <row r="247" s="2" customFormat="1" ht="76.35" customHeight="1">
      <c r="A247" s="37"/>
      <c r="B247" s="170"/>
      <c r="C247" s="171" t="s">
        <v>7</v>
      </c>
      <c r="D247" s="171" t="s">
        <v>133</v>
      </c>
      <c r="E247" s="172" t="s">
        <v>413</v>
      </c>
      <c r="F247" s="173" t="s">
        <v>414</v>
      </c>
      <c r="G247" s="174" t="s">
        <v>271</v>
      </c>
      <c r="H247" s="175">
        <v>9.9900000000000002</v>
      </c>
      <c r="I247" s="176"/>
      <c r="J247" s="177">
        <f>ROUND(I247*H247,2)</f>
        <v>0</v>
      </c>
      <c r="K247" s="173" t="s">
        <v>137</v>
      </c>
      <c r="L247" s="38"/>
      <c r="M247" s="178" t="s">
        <v>1</v>
      </c>
      <c r="N247" s="179" t="s">
        <v>42</v>
      </c>
      <c r="O247" s="76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2" t="s">
        <v>138</v>
      </c>
      <c r="AT247" s="182" t="s">
        <v>133</v>
      </c>
      <c r="AU247" s="182" t="s">
        <v>87</v>
      </c>
      <c r="AY247" s="18" t="s">
        <v>128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85</v>
      </c>
      <c r="BK247" s="183">
        <f>ROUND(I247*H247,2)</f>
        <v>0</v>
      </c>
      <c r="BL247" s="18" t="s">
        <v>138</v>
      </c>
      <c r="BM247" s="182" t="s">
        <v>351</v>
      </c>
    </row>
    <row r="248" s="2" customFormat="1">
      <c r="A248" s="37"/>
      <c r="B248" s="38"/>
      <c r="C248" s="37"/>
      <c r="D248" s="184" t="s">
        <v>139</v>
      </c>
      <c r="E248" s="37"/>
      <c r="F248" s="185" t="s">
        <v>416</v>
      </c>
      <c r="G248" s="37"/>
      <c r="H248" s="37"/>
      <c r="I248" s="186"/>
      <c r="J248" s="37"/>
      <c r="K248" s="37"/>
      <c r="L248" s="38"/>
      <c r="M248" s="187"/>
      <c r="N248" s="188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139</v>
      </c>
      <c r="AU248" s="18" t="s">
        <v>87</v>
      </c>
    </row>
    <row r="249" s="13" customFormat="1">
      <c r="A249" s="13"/>
      <c r="B249" s="189"/>
      <c r="C249" s="13"/>
      <c r="D249" s="184" t="s">
        <v>140</v>
      </c>
      <c r="E249" s="190" t="s">
        <v>1</v>
      </c>
      <c r="F249" s="191" t="s">
        <v>97</v>
      </c>
      <c r="G249" s="13"/>
      <c r="H249" s="190" t="s">
        <v>1</v>
      </c>
      <c r="I249" s="192"/>
      <c r="J249" s="13"/>
      <c r="K249" s="13"/>
      <c r="L249" s="189"/>
      <c r="M249" s="193"/>
      <c r="N249" s="194"/>
      <c r="O249" s="194"/>
      <c r="P249" s="194"/>
      <c r="Q249" s="194"/>
      <c r="R249" s="194"/>
      <c r="S249" s="194"/>
      <c r="T249" s="19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0" t="s">
        <v>140</v>
      </c>
      <c r="AU249" s="190" t="s">
        <v>87</v>
      </c>
      <c r="AV249" s="13" t="s">
        <v>85</v>
      </c>
      <c r="AW249" s="13" t="s">
        <v>31</v>
      </c>
      <c r="AX249" s="13" t="s">
        <v>77</v>
      </c>
      <c r="AY249" s="190" t="s">
        <v>128</v>
      </c>
    </row>
    <row r="250" s="13" customFormat="1">
      <c r="A250" s="13"/>
      <c r="B250" s="189"/>
      <c r="C250" s="13"/>
      <c r="D250" s="184" t="s">
        <v>140</v>
      </c>
      <c r="E250" s="190" t="s">
        <v>1</v>
      </c>
      <c r="F250" s="191" t="s">
        <v>417</v>
      </c>
      <c r="G250" s="13"/>
      <c r="H250" s="190" t="s">
        <v>1</v>
      </c>
      <c r="I250" s="192"/>
      <c r="J250" s="13"/>
      <c r="K250" s="13"/>
      <c r="L250" s="189"/>
      <c r="M250" s="193"/>
      <c r="N250" s="194"/>
      <c r="O250" s="194"/>
      <c r="P250" s="194"/>
      <c r="Q250" s="194"/>
      <c r="R250" s="194"/>
      <c r="S250" s="194"/>
      <c r="T250" s="19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0" t="s">
        <v>140</v>
      </c>
      <c r="AU250" s="190" t="s">
        <v>87</v>
      </c>
      <c r="AV250" s="13" t="s">
        <v>85</v>
      </c>
      <c r="AW250" s="13" t="s">
        <v>31</v>
      </c>
      <c r="AX250" s="13" t="s">
        <v>77</v>
      </c>
      <c r="AY250" s="190" t="s">
        <v>128</v>
      </c>
    </row>
    <row r="251" s="14" customFormat="1">
      <c r="A251" s="14"/>
      <c r="B251" s="196"/>
      <c r="C251" s="14"/>
      <c r="D251" s="184" t="s">
        <v>140</v>
      </c>
      <c r="E251" s="197" t="s">
        <v>1</v>
      </c>
      <c r="F251" s="198" t="s">
        <v>607</v>
      </c>
      <c r="G251" s="14"/>
      <c r="H251" s="199">
        <v>7.7599999999999998</v>
      </c>
      <c r="I251" s="200"/>
      <c r="J251" s="14"/>
      <c r="K251" s="14"/>
      <c r="L251" s="196"/>
      <c r="M251" s="201"/>
      <c r="N251" s="202"/>
      <c r="O251" s="202"/>
      <c r="P251" s="202"/>
      <c r="Q251" s="202"/>
      <c r="R251" s="202"/>
      <c r="S251" s="202"/>
      <c r="T251" s="20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7" t="s">
        <v>140</v>
      </c>
      <c r="AU251" s="197" t="s">
        <v>87</v>
      </c>
      <c r="AV251" s="14" t="s">
        <v>87</v>
      </c>
      <c r="AW251" s="14" t="s">
        <v>31</v>
      </c>
      <c r="AX251" s="14" t="s">
        <v>77</v>
      </c>
      <c r="AY251" s="197" t="s">
        <v>128</v>
      </c>
    </row>
    <row r="252" s="13" customFormat="1">
      <c r="A252" s="13"/>
      <c r="B252" s="189"/>
      <c r="C252" s="13"/>
      <c r="D252" s="184" t="s">
        <v>140</v>
      </c>
      <c r="E252" s="190" t="s">
        <v>1</v>
      </c>
      <c r="F252" s="191" t="s">
        <v>618</v>
      </c>
      <c r="G252" s="13"/>
      <c r="H252" s="190" t="s">
        <v>1</v>
      </c>
      <c r="I252" s="192"/>
      <c r="J252" s="13"/>
      <c r="K252" s="13"/>
      <c r="L252" s="189"/>
      <c r="M252" s="193"/>
      <c r="N252" s="194"/>
      <c r="O252" s="194"/>
      <c r="P252" s="194"/>
      <c r="Q252" s="194"/>
      <c r="R252" s="194"/>
      <c r="S252" s="194"/>
      <c r="T252" s="19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0" t="s">
        <v>140</v>
      </c>
      <c r="AU252" s="190" t="s">
        <v>87</v>
      </c>
      <c r="AV252" s="13" t="s">
        <v>85</v>
      </c>
      <c r="AW252" s="13" t="s">
        <v>31</v>
      </c>
      <c r="AX252" s="13" t="s">
        <v>77</v>
      </c>
      <c r="AY252" s="190" t="s">
        <v>128</v>
      </c>
    </row>
    <row r="253" s="14" customFormat="1">
      <c r="A253" s="14"/>
      <c r="B253" s="196"/>
      <c r="C253" s="14"/>
      <c r="D253" s="184" t="s">
        <v>140</v>
      </c>
      <c r="E253" s="197" t="s">
        <v>1</v>
      </c>
      <c r="F253" s="198" t="s">
        <v>608</v>
      </c>
      <c r="G253" s="14"/>
      <c r="H253" s="199">
        <v>2.23</v>
      </c>
      <c r="I253" s="200"/>
      <c r="J253" s="14"/>
      <c r="K253" s="14"/>
      <c r="L253" s="196"/>
      <c r="M253" s="201"/>
      <c r="N253" s="202"/>
      <c r="O253" s="202"/>
      <c r="P253" s="202"/>
      <c r="Q253" s="202"/>
      <c r="R253" s="202"/>
      <c r="S253" s="202"/>
      <c r="T253" s="20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7" t="s">
        <v>140</v>
      </c>
      <c r="AU253" s="197" t="s">
        <v>87</v>
      </c>
      <c r="AV253" s="14" t="s">
        <v>87</v>
      </c>
      <c r="AW253" s="14" t="s">
        <v>31</v>
      </c>
      <c r="AX253" s="14" t="s">
        <v>77</v>
      </c>
      <c r="AY253" s="197" t="s">
        <v>128</v>
      </c>
    </row>
    <row r="254" s="15" customFormat="1">
      <c r="A254" s="15"/>
      <c r="B254" s="204"/>
      <c r="C254" s="15"/>
      <c r="D254" s="184" t="s">
        <v>140</v>
      </c>
      <c r="E254" s="205" t="s">
        <v>1</v>
      </c>
      <c r="F254" s="206" t="s">
        <v>150</v>
      </c>
      <c r="G254" s="15"/>
      <c r="H254" s="207">
        <v>9.9900000000000002</v>
      </c>
      <c r="I254" s="208"/>
      <c r="J254" s="15"/>
      <c r="K254" s="15"/>
      <c r="L254" s="204"/>
      <c r="M254" s="209"/>
      <c r="N254" s="210"/>
      <c r="O254" s="210"/>
      <c r="P254" s="210"/>
      <c r="Q254" s="210"/>
      <c r="R254" s="210"/>
      <c r="S254" s="210"/>
      <c r="T254" s="21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05" t="s">
        <v>140</v>
      </c>
      <c r="AU254" s="205" t="s">
        <v>87</v>
      </c>
      <c r="AV254" s="15" t="s">
        <v>138</v>
      </c>
      <c r="AW254" s="15" t="s">
        <v>31</v>
      </c>
      <c r="AX254" s="15" t="s">
        <v>85</v>
      </c>
      <c r="AY254" s="205" t="s">
        <v>128</v>
      </c>
    </row>
    <row r="255" s="2" customFormat="1" ht="21.75" customHeight="1">
      <c r="A255" s="37"/>
      <c r="B255" s="170"/>
      <c r="C255" s="212" t="s">
        <v>177</v>
      </c>
      <c r="D255" s="212" t="s">
        <v>151</v>
      </c>
      <c r="E255" s="213" t="s">
        <v>418</v>
      </c>
      <c r="F255" s="214" t="s">
        <v>417</v>
      </c>
      <c r="G255" s="215" t="s">
        <v>271</v>
      </c>
      <c r="H255" s="216">
        <v>7.915</v>
      </c>
      <c r="I255" s="217"/>
      <c r="J255" s="218">
        <f>ROUND(I255*H255,2)</f>
        <v>0</v>
      </c>
      <c r="K255" s="214" t="s">
        <v>137</v>
      </c>
      <c r="L255" s="219"/>
      <c r="M255" s="220" t="s">
        <v>1</v>
      </c>
      <c r="N255" s="221" t="s">
        <v>42</v>
      </c>
      <c r="O255" s="76"/>
      <c r="P255" s="180">
        <f>O255*H255</f>
        <v>0</v>
      </c>
      <c r="Q255" s="180">
        <v>0</v>
      </c>
      <c r="R255" s="180">
        <f>Q255*H255</f>
        <v>0</v>
      </c>
      <c r="S255" s="180">
        <v>0</v>
      </c>
      <c r="T255" s="18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2" t="s">
        <v>153</v>
      </c>
      <c r="AT255" s="182" t="s">
        <v>151</v>
      </c>
      <c r="AU255" s="182" t="s">
        <v>87</v>
      </c>
      <c r="AY255" s="18" t="s">
        <v>128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8" t="s">
        <v>85</v>
      </c>
      <c r="BK255" s="183">
        <f>ROUND(I255*H255,2)</f>
        <v>0</v>
      </c>
      <c r="BL255" s="18" t="s">
        <v>138</v>
      </c>
      <c r="BM255" s="182" t="s">
        <v>356</v>
      </c>
    </row>
    <row r="256" s="2" customFormat="1">
      <c r="A256" s="37"/>
      <c r="B256" s="38"/>
      <c r="C256" s="37"/>
      <c r="D256" s="184" t="s">
        <v>139</v>
      </c>
      <c r="E256" s="37"/>
      <c r="F256" s="185" t="s">
        <v>417</v>
      </c>
      <c r="G256" s="37"/>
      <c r="H256" s="37"/>
      <c r="I256" s="186"/>
      <c r="J256" s="37"/>
      <c r="K256" s="37"/>
      <c r="L256" s="38"/>
      <c r="M256" s="187"/>
      <c r="N256" s="188"/>
      <c r="O256" s="76"/>
      <c r="P256" s="76"/>
      <c r="Q256" s="76"/>
      <c r="R256" s="76"/>
      <c r="S256" s="76"/>
      <c r="T256" s="7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8" t="s">
        <v>139</v>
      </c>
      <c r="AU256" s="18" t="s">
        <v>87</v>
      </c>
    </row>
    <row r="257" s="13" customFormat="1">
      <c r="A257" s="13"/>
      <c r="B257" s="189"/>
      <c r="C257" s="13"/>
      <c r="D257" s="184" t="s">
        <v>140</v>
      </c>
      <c r="E257" s="190" t="s">
        <v>1</v>
      </c>
      <c r="F257" s="191" t="s">
        <v>417</v>
      </c>
      <c r="G257" s="13"/>
      <c r="H257" s="190" t="s">
        <v>1</v>
      </c>
      <c r="I257" s="192"/>
      <c r="J257" s="13"/>
      <c r="K257" s="13"/>
      <c r="L257" s="189"/>
      <c r="M257" s="193"/>
      <c r="N257" s="194"/>
      <c r="O257" s="194"/>
      <c r="P257" s="194"/>
      <c r="Q257" s="194"/>
      <c r="R257" s="194"/>
      <c r="S257" s="194"/>
      <c r="T257" s="19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0" t="s">
        <v>140</v>
      </c>
      <c r="AU257" s="190" t="s">
        <v>87</v>
      </c>
      <c r="AV257" s="13" t="s">
        <v>85</v>
      </c>
      <c r="AW257" s="13" t="s">
        <v>31</v>
      </c>
      <c r="AX257" s="13" t="s">
        <v>77</v>
      </c>
      <c r="AY257" s="190" t="s">
        <v>128</v>
      </c>
    </row>
    <row r="258" s="14" customFormat="1">
      <c r="A258" s="14"/>
      <c r="B258" s="196"/>
      <c r="C258" s="14"/>
      <c r="D258" s="184" t="s">
        <v>140</v>
      </c>
      <c r="E258" s="197" t="s">
        <v>1</v>
      </c>
      <c r="F258" s="198" t="s">
        <v>619</v>
      </c>
      <c r="G258" s="14"/>
      <c r="H258" s="199">
        <v>7.915</v>
      </c>
      <c r="I258" s="200"/>
      <c r="J258" s="14"/>
      <c r="K258" s="14"/>
      <c r="L258" s="196"/>
      <c r="M258" s="201"/>
      <c r="N258" s="202"/>
      <c r="O258" s="202"/>
      <c r="P258" s="202"/>
      <c r="Q258" s="202"/>
      <c r="R258" s="202"/>
      <c r="S258" s="202"/>
      <c r="T258" s="20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7" t="s">
        <v>140</v>
      </c>
      <c r="AU258" s="197" t="s">
        <v>87</v>
      </c>
      <c r="AV258" s="14" t="s">
        <v>87</v>
      </c>
      <c r="AW258" s="14" t="s">
        <v>31</v>
      </c>
      <c r="AX258" s="14" t="s">
        <v>77</v>
      </c>
      <c r="AY258" s="197" t="s">
        <v>128</v>
      </c>
    </row>
    <row r="259" s="15" customFormat="1">
      <c r="A259" s="15"/>
      <c r="B259" s="204"/>
      <c r="C259" s="15"/>
      <c r="D259" s="184" t="s">
        <v>140</v>
      </c>
      <c r="E259" s="205" t="s">
        <v>1</v>
      </c>
      <c r="F259" s="206" t="s">
        <v>150</v>
      </c>
      <c r="G259" s="15"/>
      <c r="H259" s="207">
        <v>7.915</v>
      </c>
      <c r="I259" s="208"/>
      <c r="J259" s="15"/>
      <c r="K259" s="15"/>
      <c r="L259" s="204"/>
      <c r="M259" s="209"/>
      <c r="N259" s="210"/>
      <c r="O259" s="210"/>
      <c r="P259" s="210"/>
      <c r="Q259" s="210"/>
      <c r="R259" s="210"/>
      <c r="S259" s="210"/>
      <c r="T259" s="21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05" t="s">
        <v>140</v>
      </c>
      <c r="AU259" s="205" t="s">
        <v>87</v>
      </c>
      <c r="AV259" s="15" t="s">
        <v>138</v>
      </c>
      <c r="AW259" s="15" t="s">
        <v>31</v>
      </c>
      <c r="AX259" s="15" t="s">
        <v>85</v>
      </c>
      <c r="AY259" s="205" t="s">
        <v>128</v>
      </c>
    </row>
    <row r="260" s="2" customFormat="1" ht="24.15" customHeight="1">
      <c r="A260" s="37"/>
      <c r="B260" s="170"/>
      <c r="C260" s="212" t="s">
        <v>358</v>
      </c>
      <c r="D260" s="212" t="s">
        <v>151</v>
      </c>
      <c r="E260" s="213" t="s">
        <v>620</v>
      </c>
      <c r="F260" s="214" t="s">
        <v>618</v>
      </c>
      <c r="G260" s="215" t="s">
        <v>271</v>
      </c>
      <c r="H260" s="216">
        <v>2.2749999999999999</v>
      </c>
      <c r="I260" s="217"/>
      <c r="J260" s="218">
        <f>ROUND(I260*H260,2)</f>
        <v>0</v>
      </c>
      <c r="K260" s="214" t="s">
        <v>137</v>
      </c>
      <c r="L260" s="219"/>
      <c r="M260" s="220" t="s">
        <v>1</v>
      </c>
      <c r="N260" s="221" t="s">
        <v>42</v>
      </c>
      <c r="O260" s="76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2" t="s">
        <v>153</v>
      </c>
      <c r="AT260" s="182" t="s">
        <v>151</v>
      </c>
      <c r="AU260" s="182" t="s">
        <v>87</v>
      </c>
      <c r="AY260" s="18" t="s">
        <v>128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8" t="s">
        <v>85</v>
      </c>
      <c r="BK260" s="183">
        <f>ROUND(I260*H260,2)</f>
        <v>0</v>
      </c>
      <c r="BL260" s="18" t="s">
        <v>138</v>
      </c>
      <c r="BM260" s="182" t="s">
        <v>361</v>
      </c>
    </row>
    <row r="261" s="2" customFormat="1">
      <c r="A261" s="37"/>
      <c r="B261" s="38"/>
      <c r="C261" s="37"/>
      <c r="D261" s="184" t="s">
        <v>139</v>
      </c>
      <c r="E261" s="37"/>
      <c r="F261" s="185" t="s">
        <v>618</v>
      </c>
      <c r="G261" s="37"/>
      <c r="H261" s="37"/>
      <c r="I261" s="186"/>
      <c r="J261" s="37"/>
      <c r="K261" s="37"/>
      <c r="L261" s="38"/>
      <c r="M261" s="187"/>
      <c r="N261" s="188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139</v>
      </c>
      <c r="AU261" s="18" t="s">
        <v>87</v>
      </c>
    </row>
    <row r="262" s="13" customFormat="1">
      <c r="A262" s="13"/>
      <c r="B262" s="189"/>
      <c r="C262" s="13"/>
      <c r="D262" s="184" t="s">
        <v>140</v>
      </c>
      <c r="E262" s="190" t="s">
        <v>1</v>
      </c>
      <c r="F262" s="191" t="s">
        <v>618</v>
      </c>
      <c r="G262" s="13"/>
      <c r="H262" s="190" t="s">
        <v>1</v>
      </c>
      <c r="I262" s="192"/>
      <c r="J262" s="13"/>
      <c r="K262" s="13"/>
      <c r="L262" s="189"/>
      <c r="M262" s="193"/>
      <c r="N262" s="194"/>
      <c r="O262" s="194"/>
      <c r="P262" s="194"/>
      <c r="Q262" s="194"/>
      <c r="R262" s="194"/>
      <c r="S262" s="194"/>
      <c r="T262" s="19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0" t="s">
        <v>140</v>
      </c>
      <c r="AU262" s="190" t="s">
        <v>87</v>
      </c>
      <c r="AV262" s="13" t="s">
        <v>85</v>
      </c>
      <c r="AW262" s="13" t="s">
        <v>31</v>
      </c>
      <c r="AX262" s="13" t="s">
        <v>77</v>
      </c>
      <c r="AY262" s="190" t="s">
        <v>128</v>
      </c>
    </row>
    <row r="263" s="14" customFormat="1">
      <c r="A263" s="14"/>
      <c r="B263" s="196"/>
      <c r="C263" s="14"/>
      <c r="D263" s="184" t="s">
        <v>140</v>
      </c>
      <c r="E263" s="197" t="s">
        <v>1</v>
      </c>
      <c r="F263" s="198" t="s">
        <v>621</v>
      </c>
      <c r="G263" s="14"/>
      <c r="H263" s="199">
        <v>2.2749999999999999</v>
      </c>
      <c r="I263" s="200"/>
      <c r="J263" s="14"/>
      <c r="K263" s="14"/>
      <c r="L263" s="196"/>
      <c r="M263" s="201"/>
      <c r="N263" s="202"/>
      <c r="O263" s="202"/>
      <c r="P263" s="202"/>
      <c r="Q263" s="202"/>
      <c r="R263" s="202"/>
      <c r="S263" s="202"/>
      <c r="T263" s="20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7" t="s">
        <v>140</v>
      </c>
      <c r="AU263" s="197" t="s">
        <v>87</v>
      </c>
      <c r="AV263" s="14" t="s">
        <v>87</v>
      </c>
      <c r="AW263" s="14" t="s">
        <v>31</v>
      </c>
      <c r="AX263" s="14" t="s">
        <v>77</v>
      </c>
      <c r="AY263" s="197" t="s">
        <v>128</v>
      </c>
    </row>
    <row r="264" s="15" customFormat="1">
      <c r="A264" s="15"/>
      <c r="B264" s="204"/>
      <c r="C264" s="15"/>
      <c r="D264" s="184" t="s">
        <v>140</v>
      </c>
      <c r="E264" s="205" t="s">
        <v>1</v>
      </c>
      <c r="F264" s="206" t="s">
        <v>150</v>
      </c>
      <c r="G264" s="15"/>
      <c r="H264" s="207">
        <v>2.2749999999999999</v>
      </c>
      <c r="I264" s="208"/>
      <c r="J264" s="15"/>
      <c r="K264" s="15"/>
      <c r="L264" s="204"/>
      <c r="M264" s="209"/>
      <c r="N264" s="210"/>
      <c r="O264" s="210"/>
      <c r="P264" s="210"/>
      <c r="Q264" s="210"/>
      <c r="R264" s="210"/>
      <c r="S264" s="210"/>
      <c r="T264" s="21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05" t="s">
        <v>140</v>
      </c>
      <c r="AU264" s="205" t="s">
        <v>87</v>
      </c>
      <c r="AV264" s="15" t="s">
        <v>138</v>
      </c>
      <c r="AW264" s="15" t="s">
        <v>31</v>
      </c>
      <c r="AX264" s="15" t="s">
        <v>85</v>
      </c>
      <c r="AY264" s="205" t="s">
        <v>128</v>
      </c>
    </row>
    <row r="265" s="2" customFormat="1" ht="24.15" customHeight="1">
      <c r="A265" s="37"/>
      <c r="B265" s="170"/>
      <c r="C265" s="171" t="s">
        <v>309</v>
      </c>
      <c r="D265" s="171" t="s">
        <v>133</v>
      </c>
      <c r="E265" s="172" t="s">
        <v>622</v>
      </c>
      <c r="F265" s="173" t="s">
        <v>623</v>
      </c>
      <c r="G265" s="174" t="s">
        <v>187</v>
      </c>
      <c r="H265" s="175">
        <v>38.950000000000003</v>
      </c>
      <c r="I265" s="176"/>
      <c r="J265" s="177">
        <f>ROUND(I265*H265,2)</f>
        <v>0</v>
      </c>
      <c r="K265" s="173" t="s">
        <v>137</v>
      </c>
      <c r="L265" s="38"/>
      <c r="M265" s="178" t="s">
        <v>1</v>
      </c>
      <c r="N265" s="179" t="s">
        <v>42</v>
      </c>
      <c r="O265" s="76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2" t="s">
        <v>138</v>
      </c>
      <c r="AT265" s="182" t="s">
        <v>133</v>
      </c>
      <c r="AU265" s="182" t="s">
        <v>87</v>
      </c>
      <c r="AY265" s="18" t="s">
        <v>128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8" t="s">
        <v>85</v>
      </c>
      <c r="BK265" s="183">
        <f>ROUND(I265*H265,2)</f>
        <v>0</v>
      </c>
      <c r="BL265" s="18" t="s">
        <v>138</v>
      </c>
      <c r="BM265" s="182" t="s">
        <v>364</v>
      </c>
    </row>
    <row r="266" s="2" customFormat="1">
      <c r="A266" s="37"/>
      <c r="B266" s="38"/>
      <c r="C266" s="37"/>
      <c r="D266" s="184" t="s">
        <v>139</v>
      </c>
      <c r="E266" s="37"/>
      <c r="F266" s="185" t="s">
        <v>623</v>
      </c>
      <c r="G266" s="37"/>
      <c r="H266" s="37"/>
      <c r="I266" s="186"/>
      <c r="J266" s="37"/>
      <c r="K266" s="37"/>
      <c r="L266" s="38"/>
      <c r="M266" s="187"/>
      <c r="N266" s="188"/>
      <c r="O266" s="76"/>
      <c r="P266" s="76"/>
      <c r="Q266" s="76"/>
      <c r="R266" s="76"/>
      <c r="S266" s="76"/>
      <c r="T266" s="7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139</v>
      </c>
      <c r="AU266" s="18" t="s">
        <v>87</v>
      </c>
    </row>
    <row r="267" s="13" customFormat="1">
      <c r="A267" s="13"/>
      <c r="B267" s="189"/>
      <c r="C267" s="13"/>
      <c r="D267" s="184" t="s">
        <v>140</v>
      </c>
      <c r="E267" s="190" t="s">
        <v>1</v>
      </c>
      <c r="F267" s="191" t="s">
        <v>624</v>
      </c>
      <c r="G267" s="13"/>
      <c r="H267" s="190" t="s">
        <v>1</v>
      </c>
      <c r="I267" s="192"/>
      <c r="J267" s="13"/>
      <c r="K267" s="13"/>
      <c r="L267" s="189"/>
      <c r="M267" s="193"/>
      <c r="N267" s="194"/>
      <c r="O267" s="194"/>
      <c r="P267" s="194"/>
      <c r="Q267" s="194"/>
      <c r="R267" s="194"/>
      <c r="S267" s="194"/>
      <c r="T267" s="19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0" t="s">
        <v>140</v>
      </c>
      <c r="AU267" s="190" t="s">
        <v>87</v>
      </c>
      <c r="AV267" s="13" t="s">
        <v>85</v>
      </c>
      <c r="AW267" s="13" t="s">
        <v>31</v>
      </c>
      <c r="AX267" s="13" t="s">
        <v>77</v>
      </c>
      <c r="AY267" s="190" t="s">
        <v>128</v>
      </c>
    </row>
    <row r="268" s="14" customFormat="1">
      <c r="A268" s="14"/>
      <c r="B268" s="196"/>
      <c r="C268" s="14"/>
      <c r="D268" s="184" t="s">
        <v>140</v>
      </c>
      <c r="E268" s="197" t="s">
        <v>1</v>
      </c>
      <c r="F268" s="198" t="s">
        <v>625</v>
      </c>
      <c r="G268" s="14"/>
      <c r="H268" s="199">
        <v>38.950000000000003</v>
      </c>
      <c r="I268" s="200"/>
      <c r="J268" s="14"/>
      <c r="K268" s="14"/>
      <c r="L268" s="196"/>
      <c r="M268" s="201"/>
      <c r="N268" s="202"/>
      <c r="O268" s="202"/>
      <c r="P268" s="202"/>
      <c r="Q268" s="202"/>
      <c r="R268" s="202"/>
      <c r="S268" s="202"/>
      <c r="T268" s="20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7" t="s">
        <v>140</v>
      </c>
      <c r="AU268" s="197" t="s">
        <v>87</v>
      </c>
      <c r="AV268" s="14" t="s">
        <v>87</v>
      </c>
      <c r="AW268" s="14" t="s">
        <v>31</v>
      </c>
      <c r="AX268" s="14" t="s">
        <v>77</v>
      </c>
      <c r="AY268" s="197" t="s">
        <v>128</v>
      </c>
    </row>
    <row r="269" s="15" customFormat="1">
      <c r="A269" s="15"/>
      <c r="B269" s="204"/>
      <c r="C269" s="15"/>
      <c r="D269" s="184" t="s">
        <v>140</v>
      </c>
      <c r="E269" s="205" t="s">
        <v>1</v>
      </c>
      <c r="F269" s="206" t="s">
        <v>150</v>
      </c>
      <c r="G269" s="15"/>
      <c r="H269" s="207">
        <v>38.950000000000003</v>
      </c>
      <c r="I269" s="208"/>
      <c r="J269" s="15"/>
      <c r="K269" s="15"/>
      <c r="L269" s="204"/>
      <c r="M269" s="209"/>
      <c r="N269" s="210"/>
      <c r="O269" s="210"/>
      <c r="P269" s="210"/>
      <c r="Q269" s="210"/>
      <c r="R269" s="210"/>
      <c r="S269" s="210"/>
      <c r="T269" s="211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05" t="s">
        <v>140</v>
      </c>
      <c r="AU269" s="205" t="s">
        <v>87</v>
      </c>
      <c r="AV269" s="15" t="s">
        <v>138</v>
      </c>
      <c r="AW269" s="15" t="s">
        <v>31</v>
      </c>
      <c r="AX269" s="15" t="s">
        <v>85</v>
      </c>
      <c r="AY269" s="205" t="s">
        <v>128</v>
      </c>
    </row>
    <row r="270" s="2" customFormat="1" ht="49.05" customHeight="1">
      <c r="A270" s="37"/>
      <c r="B270" s="170"/>
      <c r="C270" s="171" t="s">
        <v>369</v>
      </c>
      <c r="D270" s="171" t="s">
        <v>133</v>
      </c>
      <c r="E270" s="172" t="s">
        <v>422</v>
      </c>
      <c r="F270" s="173" t="s">
        <v>423</v>
      </c>
      <c r="G270" s="174" t="s">
        <v>187</v>
      </c>
      <c r="H270" s="175">
        <v>84.609999999999999</v>
      </c>
      <c r="I270" s="176"/>
      <c r="J270" s="177">
        <f>ROUND(I270*H270,2)</f>
        <v>0</v>
      </c>
      <c r="K270" s="173" t="s">
        <v>137</v>
      </c>
      <c r="L270" s="38"/>
      <c r="M270" s="178" t="s">
        <v>1</v>
      </c>
      <c r="N270" s="179" t="s">
        <v>42</v>
      </c>
      <c r="O270" s="76"/>
      <c r="P270" s="180">
        <f>O270*H270</f>
        <v>0</v>
      </c>
      <c r="Q270" s="180">
        <v>0</v>
      </c>
      <c r="R270" s="180">
        <f>Q270*H270</f>
        <v>0</v>
      </c>
      <c r="S270" s="180">
        <v>0</v>
      </c>
      <c r="T270" s="18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2" t="s">
        <v>138</v>
      </c>
      <c r="AT270" s="182" t="s">
        <v>133</v>
      </c>
      <c r="AU270" s="182" t="s">
        <v>87</v>
      </c>
      <c r="AY270" s="18" t="s">
        <v>128</v>
      </c>
      <c r="BE270" s="183">
        <f>IF(N270="základní",J270,0)</f>
        <v>0</v>
      </c>
      <c r="BF270" s="183">
        <f>IF(N270="snížená",J270,0)</f>
        <v>0</v>
      </c>
      <c r="BG270" s="183">
        <f>IF(N270="zákl. přenesená",J270,0)</f>
        <v>0</v>
      </c>
      <c r="BH270" s="183">
        <f>IF(N270="sníž. přenesená",J270,0)</f>
        <v>0</v>
      </c>
      <c r="BI270" s="183">
        <f>IF(N270="nulová",J270,0)</f>
        <v>0</v>
      </c>
      <c r="BJ270" s="18" t="s">
        <v>85</v>
      </c>
      <c r="BK270" s="183">
        <f>ROUND(I270*H270,2)</f>
        <v>0</v>
      </c>
      <c r="BL270" s="18" t="s">
        <v>138</v>
      </c>
      <c r="BM270" s="182" t="s">
        <v>373</v>
      </c>
    </row>
    <row r="271" s="2" customFormat="1">
      <c r="A271" s="37"/>
      <c r="B271" s="38"/>
      <c r="C271" s="37"/>
      <c r="D271" s="184" t="s">
        <v>139</v>
      </c>
      <c r="E271" s="37"/>
      <c r="F271" s="185" t="s">
        <v>423</v>
      </c>
      <c r="G271" s="37"/>
      <c r="H271" s="37"/>
      <c r="I271" s="186"/>
      <c r="J271" s="37"/>
      <c r="K271" s="37"/>
      <c r="L271" s="38"/>
      <c r="M271" s="187"/>
      <c r="N271" s="188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139</v>
      </c>
      <c r="AU271" s="18" t="s">
        <v>87</v>
      </c>
    </row>
    <row r="272" s="13" customFormat="1">
      <c r="A272" s="13"/>
      <c r="B272" s="189"/>
      <c r="C272" s="13"/>
      <c r="D272" s="184" t="s">
        <v>140</v>
      </c>
      <c r="E272" s="190" t="s">
        <v>1</v>
      </c>
      <c r="F272" s="191" t="s">
        <v>559</v>
      </c>
      <c r="G272" s="13"/>
      <c r="H272" s="190" t="s">
        <v>1</v>
      </c>
      <c r="I272" s="192"/>
      <c r="J272" s="13"/>
      <c r="K272" s="13"/>
      <c r="L272" s="189"/>
      <c r="M272" s="193"/>
      <c r="N272" s="194"/>
      <c r="O272" s="194"/>
      <c r="P272" s="194"/>
      <c r="Q272" s="194"/>
      <c r="R272" s="194"/>
      <c r="S272" s="194"/>
      <c r="T272" s="19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0" t="s">
        <v>140</v>
      </c>
      <c r="AU272" s="190" t="s">
        <v>87</v>
      </c>
      <c r="AV272" s="13" t="s">
        <v>85</v>
      </c>
      <c r="AW272" s="13" t="s">
        <v>31</v>
      </c>
      <c r="AX272" s="13" t="s">
        <v>77</v>
      </c>
      <c r="AY272" s="190" t="s">
        <v>128</v>
      </c>
    </row>
    <row r="273" s="13" customFormat="1">
      <c r="A273" s="13"/>
      <c r="B273" s="189"/>
      <c r="C273" s="13"/>
      <c r="D273" s="184" t="s">
        <v>140</v>
      </c>
      <c r="E273" s="190" t="s">
        <v>1</v>
      </c>
      <c r="F273" s="191" t="s">
        <v>425</v>
      </c>
      <c r="G273" s="13"/>
      <c r="H273" s="190" t="s">
        <v>1</v>
      </c>
      <c r="I273" s="192"/>
      <c r="J273" s="13"/>
      <c r="K273" s="13"/>
      <c r="L273" s="189"/>
      <c r="M273" s="193"/>
      <c r="N273" s="194"/>
      <c r="O273" s="194"/>
      <c r="P273" s="194"/>
      <c r="Q273" s="194"/>
      <c r="R273" s="194"/>
      <c r="S273" s="194"/>
      <c r="T273" s="19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0" t="s">
        <v>140</v>
      </c>
      <c r="AU273" s="190" t="s">
        <v>87</v>
      </c>
      <c r="AV273" s="13" t="s">
        <v>85</v>
      </c>
      <c r="AW273" s="13" t="s">
        <v>31</v>
      </c>
      <c r="AX273" s="13" t="s">
        <v>77</v>
      </c>
      <c r="AY273" s="190" t="s">
        <v>128</v>
      </c>
    </row>
    <row r="274" s="14" customFormat="1">
      <c r="A274" s="14"/>
      <c r="B274" s="196"/>
      <c r="C274" s="14"/>
      <c r="D274" s="184" t="s">
        <v>140</v>
      </c>
      <c r="E274" s="197" t="s">
        <v>1</v>
      </c>
      <c r="F274" s="198" t="s">
        <v>626</v>
      </c>
      <c r="G274" s="14"/>
      <c r="H274" s="199">
        <v>74.769999999999996</v>
      </c>
      <c r="I274" s="200"/>
      <c r="J274" s="14"/>
      <c r="K274" s="14"/>
      <c r="L274" s="196"/>
      <c r="M274" s="201"/>
      <c r="N274" s="202"/>
      <c r="O274" s="202"/>
      <c r="P274" s="202"/>
      <c r="Q274" s="202"/>
      <c r="R274" s="202"/>
      <c r="S274" s="202"/>
      <c r="T274" s="20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7" t="s">
        <v>140</v>
      </c>
      <c r="AU274" s="197" t="s">
        <v>87</v>
      </c>
      <c r="AV274" s="14" t="s">
        <v>87</v>
      </c>
      <c r="AW274" s="14" t="s">
        <v>31</v>
      </c>
      <c r="AX274" s="14" t="s">
        <v>77</v>
      </c>
      <c r="AY274" s="197" t="s">
        <v>128</v>
      </c>
    </row>
    <row r="275" s="13" customFormat="1">
      <c r="A275" s="13"/>
      <c r="B275" s="189"/>
      <c r="C275" s="13"/>
      <c r="D275" s="184" t="s">
        <v>140</v>
      </c>
      <c r="E275" s="190" t="s">
        <v>1</v>
      </c>
      <c r="F275" s="191" t="s">
        <v>427</v>
      </c>
      <c r="G275" s="13"/>
      <c r="H275" s="190" t="s">
        <v>1</v>
      </c>
      <c r="I275" s="192"/>
      <c r="J275" s="13"/>
      <c r="K275" s="13"/>
      <c r="L275" s="189"/>
      <c r="M275" s="193"/>
      <c r="N275" s="194"/>
      <c r="O275" s="194"/>
      <c r="P275" s="194"/>
      <c r="Q275" s="194"/>
      <c r="R275" s="194"/>
      <c r="S275" s="194"/>
      <c r="T275" s="19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0" t="s">
        <v>140</v>
      </c>
      <c r="AU275" s="190" t="s">
        <v>87</v>
      </c>
      <c r="AV275" s="13" t="s">
        <v>85</v>
      </c>
      <c r="AW275" s="13" t="s">
        <v>31</v>
      </c>
      <c r="AX275" s="13" t="s">
        <v>77</v>
      </c>
      <c r="AY275" s="190" t="s">
        <v>128</v>
      </c>
    </row>
    <row r="276" s="14" customFormat="1">
      <c r="A276" s="14"/>
      <c r="B276" s="196"/>
      <c r="C276" s="14"/>
      <c r="D276" s="184" t="s">
        <v>140</v>
      </c>
      <c r="E276" s="197" t="s">
        <v>1</v>
      </c>
      <c r="F276" s="198" t="s">
        <v>627</v>
      </c>
      <c r="G276" s="14"/>
      <c r="H276" s="199">
        <v>3</v>
      </c>
      <c r="I276" s="200"/>
      <c r="J276" s="14"/>
      <c r="K276" s="14"/>
      <c r="L276" s="196"/>
      <c r="M276" s="201"/>
      <c r="N276" s="202"/>
      <c r="O276" s="202"/>
      <c r="P276" s="202"/>
      <c r="Q276" s="202"/>
      <c r="R276" s="202"/>
      <c r="S276" s="202"/>
      <c r="T276" s="20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7" t="s">
        <v>140</v>
      </c>
      <c r="AU276" s="197" t="s">
        <v>87</v>
      </c>
      <c r="AV276" s="14" t="s">
        <v>87</v>
      </c>
      <c r="AW276" s="14" t="s">
        <v>31</v>
      </c>
      <c r="AX276" s="14" t="s">
        <v>77</v>
      </c>
      <c r="AY276" s="197" t="s">
        <v>128</v>
      </c>
    </row>
    <row r="277" s="13" customFormat="1">
      <c r="A277" s="13"/>
      <c r="B277" s="189"/>
      <c r="C277" s="13"/>
      <c r="D277" s="184" t="s">
        <v>140</v>
      </c>
      <c r="E277" s="190" t="s">
        <v>1</v>
      </c>
      <c r="F277" s="191" t="s">
        <v>429</v>
      </c>
      <c r="G277" s="13"/>
      <c r="H277" s="190" t="s">
        <v>1</v>
      </c>
      <c r="I277" s="192"/>
      <c r="J277" s="13"/>
      <c r="K277" s="13"/>
      <c r="L277" s="189"/>
      <c r="M277" s="193"/>
      <c r="N277" s="194"/>
      <c r="O277" s="194"/>
      <c r="P277" s="194"/>
      <c r="Q277" s="194"/>
      <c r="R277" s="194"/>
      <c r="S277" s="194"/>
      <c r="T277" s="19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0" t="s">
        <v>140</v>
      </c>
      <c r="AU277" s="190" t="s">
        <v>87</v>
      </c>
      <c r="AV277" s="13" t="s">
        <v>85</v>
      </c>
      <c r="AW277" s="13" t="s">
        <v>31</v>
      </c>
      <c r="AX277" s="13" t="s">
        <v>77</v>
      </c>
      <c r="AY277" s="190" t="s">
        <v>128</v>
      </c>
    </row>
    <row r="278" s="14" customFormat="1">
      <c r="A278" s="14"/>
      <c r="B278" s="196"/>
      <c r="C278" s="14"/>
      <c r="D278" s="184" t="s">
        <v>140</v>
      </c>
      <c r="E278" s="197" t="s">
        <v>1</v>
      </c>
      <c r="F278" s="198" t="s">
        <v>628</v>
      </c>
      <c r="G278" s="14"/>
      <c r="H278" s="199">
        <v>6.8399999999999999</v>
      </c>
      <c r="I278" s="200"/>
      <c r="J278" s="14"/>
      <c r="K278" s="14"/>
      <c r="L278" s="196"/>
      <c r="M278" s="201"/>
      <c r="N278" s="202"/>
      <c r="O278" s="202"/>
      <c r="P278" s="202"/>
      <c r="Q278" s="202"/>
      <c r="R278" s="202"/>
      <c r="S278" s="202"/>
      <c r="T278" s="20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7" t="s">
        <v>140</v>
      </c>
      <c r="AU278" s="197" t="s">
        <v>87</v>
      </c>
      <c r="AV278" s="14" t="s">
        <v>87</v>
      </c>
      <c r="AW278" s="14" t="s">
        <v>31</v>
      </c>
      <c r="AX278" s="14" t="s">
        <v>77</v>
      </c>
      <c r="AY278" s="197" t="s">
        <v>128</v>
      </c>
    </row>
    <row r="279" s="15" customFormat="1">
      <c r="A279" s="15"/>
      <c r="B279" s="204"/>
      <c r="C279" s="15"/>
      <c r="D279" s="184" t="s">
        <v>140</v>
      </c>
      <c r="E279" s="205" t="s">
        <v>1</v>
      </c>
      <c r="F279" s="206" t="s">
        <v>150</v>
      </c>
      <c r="G279" s="15"/>
      <c r="H279" s="207">
        <v>84.609999999999999</v>
      </c>
      <c r="I279" s="208"/>
      <c r="J279" s="15"/>
      <c r="K279" s="15"/>
      <c r="L279" s="204"/>
      <c r="M279" s="209"/>
      <c r="N279" s="210"/>
      <c r="O279" s="210"/>
      <c r="P279" s="210"/>
      <c r="Q279" s="210"/>
      <c r="R279" s="210"/>
      <c r="S279" s="210"/>
      <c r="T279" s="211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05" t="s">
        <v>140</v>
      </c>
      <c r="AU279" s="205" t="s">
        <v>87</v>
      </c>
      <c r="AV279" s="15" t="s">
        <v>138</v>
      </c>
      <c r="AW279" s="15" t="s">
        <v>31</v>
      </c>
      <c r="AX279" s="15" t="s">
        <v>85</v>
      </c>
      <c r="AY279" s="205" t="s">
        <v>128</v>
      </c>
    </row>
    <row r="280" s="2" customFormat="1" ht="16.5" customHeight="1">
      <c r="A280" s="37"/>
      <c r="B280" s="170"/>
      <c r="C280" s="212" t="s">
        <v>313</v>
      </c>
      <c r="D280" s="212" t="s">
        <v>151</v>
      </c>
      <c r="E280" s="213" t="s">
        <v>431</v>
      </c>
      <c r="F280" s="214" t="s">
        <v>425</v>
      </c>
      <c r="G280" s="215" t="s">
        <v>187</v>
      </c>
      <c r="H280" s="216">
        <v>74.769999999999996</v>
      </c>
      <c r="I280" s="217"/>
      <c r="J280" s="218">
        <f>ROUND(I280*H280,2)</f>
        <v>0</v>
      </c>
      <c r="K280" s="214" t="s">
        <v>137</v>
      </c>
      <c r="L280" s="219"/>
      <c r="M280" s="220" t="s">
        <v>1</v>
      </c>
      <c r="N280" s="221" t="s">
        <v>42</v>
      </c>
      <c r="O280" s="76"/>
      <c r="P280" s="180">
        <f>O280*H280</f>
        <v>0</v>
      </c>
      <c r="Q280" s="180">
        <v>0</v>
      </c>
      <c r="R280" s="180">
        <f>Q280*H280</f>
        <v>0</v>
      </c>
      <c r="S280" s="180">
        <v>0</v>
      </c>
      <c r="T280" s="18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2" t="s">
        <v>153</v>
      </c>
      <c r="AT280" s="182" t="s">
        <v>151</v>
      </c>
      <c r="AU280" s="182" t="s">
        <v>87</v>
      </c>
      <c r="AY280" s="18" t="s">
        <v>128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18" t="s">
        <v>85</v>
      </c>
      <c r="BK280" s="183">
        <f>ROUND(I280*H280,2)</f>
        <v>0</v>
      </c>
      <c r="BL280" s="18" t="s">
        <v>138</v>
      </c>
      <c r="BM280" s="182" t="s">
        <v>377</v>
      </c>
    </row>
    <row r="281" s="2" customFormat="1">
      <c r="A281" s="37"/>
      <c r="B281" s="38"/>
      <c r="C281" s="37"/>
      <c r="D281" s="184" t="s">
        <v>139</v>
      </c>
      <c r="E281" s="37"/>
      <c r="F281" s="185" t="s">
        <v>425</v>
      </c>
      <c r="G281" s="37"/>
      <c r="H281" s="37"/>
      <c r="I281" s="186"/>
      <c r="J281" s="37"/>
      <c r="K281" s="37"/>
      <c r="L281" s="38"/>
      <c r="M281" s="187"/>
      <c r="N281" s="188"/>
      <c r="O281" s="76"/>
      <c r="P281" s="76"/>
      <c r="Q281" s="76"/>
      <c r="R281" s="76"/>
      <c r="S281" s="76"/>
      <c r="T281" s="7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8" t="s">
        <v>139</v>
      </c>
      <c r="AU281" s="18" t="s">
        <v>87</v>
      </c>
    </row>
    <row r="282" s="13" customFormat="1">
      <c r="A282" s="13"/>
      <c r="B282" s="189"/>
      <c r="C282" s="13"/>
      <c r="D282" s="184" t="s">
        <v>140</v>
      </c>
      <c r="E282" s="190" t="s">
        <v>1</v>
      </c>
      <c r="F282" s="191" t="s">
        <v>425</v>
      </c>
      <c r="G282" s="13"/>
      <c r="H282" s="190" t="s">
        <v>1</v>
      </c>
      <c r="I282" s="192"/>
      <c r="J282" s="13"/>
      <c r="K282" s="13"/>
      <c r="L282" s="189"/>
      <c r="M282" s="193"/>
      <c r="N282" s="194"/>
      <c r="O282" s="194"/>
      <c r="P282" s="194"/>
      <c r="Q282" s="194"/>
      <c r="R282" s="194"/>
      <c r="S282" s="194"/>
      <c r="T282" s="19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0" t="s">
        <v>140</v>
      </c>
      <c r="AU282" s="190" t="s">
        <v>87</v>
      </c>
      <c r="AV282" s="13" t="s">
        <v>85</v>
      </c>
      <c r="AW282" s="13" t="s">
        <v>31</v>
      </c>
      <c r="AX282" s="13" t="s">
        <v>77</v>
      </c>
      <c r="AY282" s="190" t="s">
        <v>128</v>
      </c>
    </row>
    <row r="283" s="14" customFormat="1">
      <c r="A283" s="14"/>
      <c r="B283" s="196"/>
      <c r="C283" s="14"/>
      <c r="D283" s="184" t="s">
        <v>140</v>
      </c>
      <c r="E283" s="197" t="s">
        <v>1</v>
      </c>
      <c r="F283" s="198" t="s">
        <v>626</v>
      </c>
      <c r="G283" s="14"/>
      <c r="H283" s="199">
        <v>74.769999999999996</v>
      </c>
      <c r="I283" s="200"/>
      <c r="J283" s="14"/>
      <c r="K283" s="14"/>
      <c r="L283" s="196"/>
      <c r="M283" s="201"/>
      <c r="N283" s="202"/>
      <c r="O283" s="202"/>
      <c r="P283" s="202"/>
      <c r="Q283" s="202"/>
      <c r="R283" s="202"/>
      <c r="S283" s="202"/>
      <c r="T283" s="20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7" t="s">
        <v>140</v>
      </c>
      <c r="AU283" s="197" t="s">
        <v>87</v>
      </c>
      <c r="AV283" s="14" t="s">
        <v>87</v>
      </c>
      <c r="AW283" s="14" t="s">
        <v>31</v>
      </c>
      <c r="AX283" s="14" t="s">
        <v>77</v>
      </c>
      <c r="AY283" s="197" t="s">
        <v>128</v>
      </c>
    </row>
    <row r="284" s="15" customFormat="1">
      <c r="A284" s="15"/>
      <c r="B284" s="204"/>
      <c r="C284" s="15"/>
      <c r="D284" s="184" t="s">
        <v>140</v>
      </c>
      <c r="E284" s="205" t="s">
        <v>1</v>
      </c>
      <c r="F284" s="206" t="s">
        <v>150</v>
      </c>
      <c r="G284" s="15"/>
      <c r="H284" s="207">
        <v>74.769999999999996</v>
      </c>
      <c r="I284" s="208"/>
      <c r="J284" s="15"/>
      <c r="K284" s="15"/>
      <c r="L284" s="204"/>
      <c r="M284" s="209"/>
      <c r="N284" s="210"/>
      <c r="O284" s="210"/>
      <c r="P284" s="210"/>
      <c r="Q284" s="210"/>
      <c r="R284" s="210"/>
      <c r="S284" s="210"/>
      <c r="T284" s="211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05" t="s">
        <v>140</v>
      </c>
      <c r="AU284" s="205" t="s">
        <v>87</v>
      </c>
      <c r="AV284" s="15" t="s">
        <v>138</v>
      </c>
      <c r="AW284" s="15" t="s">
        <v>31</v>
      </c>
      <c r="AX284" s="15" t="s">
        <v>85</v>
      </c>
      <c r="AY284" s="205" t="s">
        <v>128</v>
      </c>
    </row>
    <row r="285" s="2" customFormat="1" ht="24.15" customHeight="1">
      <c r="A285" s="37"/>
      <c r="B285" s="170"/>
      <c r="C285" s="212" t="s">
        <v>381</v>
      </c>
      <c r="D285" s="212" t="s">
        <v>151</v>
      </c>
      <c r="E285" s="213" t="s">
        <v>434</v>
      </c>
      <c r="F285" s="214" t="s">
        <v>427</v>
      </c>
      <c r="G285" s="215" t="s">
        <v>187</v>
      </c>
      <c r="H285" s="216">
        <v>3</v>
      </c>
      <c r="I285" s="217"/>
      <c r="J285" s="218">
        <f>ROUND(I285*H285,2)</f>
        <v>0</v>
      </c>
      <c r="K285" s="214" t="s">
        <v>137</v>
      </c>
      <c r="L285" s="219"/>
      <c r="M285" s="220" t="s">
        <v>1</v>
      </c>
      <c r="N285" s="221" t="s">
        <v>42</v>
      </c>
      <c r="O285" s="76"/>
      <c r="P285" s="180">
        <f>O285*H285</f>
        <v>0</v>
      </c>
      <c r="Q285" s="180">
        <v>0</v>
      </c>
      <c r="R285" s="180">
        <f>Q285*H285</f>
        <v>0</v>
      </c>
      <c r="S285" s="180">
        <v>0</v>
      </c>
      <c r="T285" s="18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2" t="s">
        <v>153</v>
      </c>
      <c r="AT285" s="182" t="s">
        <v>151</v>
      </c>
      <c r="AU285" s="182" t="s">
        <v>87</v>
      </c>
      <c r="AY285" s="18" t="s">
        <v>128</v>
      </c>
      <c r="BE285" s="183">
        <f>IF(N285="základní",J285,0)</f>
        <v>0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18" t="s">
        <v>85</v>
      </c>
      <c r="BK285" s="183">
        <f>ROUND(I285*H285,2)</f>
        <v>0</v>
      </c>
      <c r="BL285" s="18" t="s">
        <v>138</v>
      </c>
      <c r="BM285" s="182" t="s">
        <v>384</v>
      </c>
    </row>
    <row r="286" s="2" customFormat="1">
      <c r="A286" s="37"/>
      <c r="B286" s="38"/>
      <c r="C286" s="37"/>
      <c r="D286" s="184" t="s">
        <v>139</v>
      </c>
      <c r="E286" s="37"/>
      <c r="F286" s="185" t="s">
        <v>427</v>
      </c>
      <c r="G286" s="37"/>
      <c r="H286" s="37"/>
      <c r="I286" s="186"/>
      <c r="J286" s="37"/>
      <c r="K286" s="37"/>
      <c r="L286" s="38"/>
      <c r="M286" s="187"/>
      <c r="N286" s="188"/>
      <c r="O286" s="76"/>
      <c r="P286" s="76"/>
      <c r="Q286" s="76"/>
      <c r="R286" s="76"/>
      <c r="S286" s="76"/>
      <c r="T286" s="7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8" t="s">
        <v>139</v>
      </c>
      <c r="AU286" s="18" t="s">
        <v>87</v>
      </c>
    </row>
    <row r="287" s="13" customFormat="1">
      <c r="A287" s="13"/>
      <c r="B287" s="189"/>
      <c r="C287" s="13"/>
      <c r="D287" s="184" t="s">
        <v>140</v>
      </c>
      <c r="E287" s="190" t="s">
        <v>1</v>
      </c>
      <c r="F287" s="191" t="s">
        <v>427</v>
      </c>
      <c r="G287" s="13"/>
      <c r="H287" s="190" t="s">
        <v>1</v>
      </c>
      <c r="I287" s="192"/>
      <c r="J287" s="13"/>
      <c r="K287" s="13"/>
      <c r="L287" s="189"/>
      <c r="M287" s="193"/>
      <c r="N287" s="194"/>
      <c r="O287" s="194"/>
      <c r="P287" s="194"/>
      <c r="Q287" s="194"/>
      <c r="R287" s="194"/>
      <c r="S287" s="194"/>
      <c r="T287" s="19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0" t="s">
        <v>140</v>
      </c>
      <c r="AU287" s="190" t="s">
        <v>87</v>
      </c>
      <c r="AV287" s="13" t="s">
        <v>85</v>
      </c>
      <c r="AW287" s="13" t="s">
        <v>31</v>
      </c>
      <c r="AX287" s="13" t="s">
        <v>77</v>
      </c>
      <c r="AY287" s="190" t="s">
        <v>128</v>
      </c>
    </row>
    <row r="288" s="14" customFormat="1">
      <c r="A288" s="14"/>
      <c r="B288" s="196"/>
      <c r="C288" s="14"/>
      <c r="D288" s="184" t="s">
        <v>140</v>
      </c>
      <c r="E288" s="197" t="s">
        <v>1</v>
      </c>
      <c r="F288" s="198" t="s">
        <v>627</v>
      </c>
      <c r="G288" s="14"/>
      <c r="H288" s="199">
        <v>3</v>
      </c>
      <c r="I288" s="200"/>
      <c r="J288" s="14"/>
      <c r="K288" s="14"/>
      <c r="L288" s="196"/>
      <c r="M288" s="201"/>
      <c r="N288" s="202"/>
      <c r="O288" s="202"/>
      <c r="P288" s="202"/>
      <c r="Q288" s="202"/>
      <c r="R288" s="202"/>
      <c r="S288" s="202"/>
      <c r="T288" s="20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7" t="s">
        <v>140</v>
      </c>
      <c r="AU288" s="197" t="s">
        <v>87</v>
      </c>
      <c r="AV288" s="14" t="s">
        <v>87</v>
      </c>
      <c r="AW288" s="14" t="s">
        <v>31</v>
      </c>
      <c r="AX288" s="14" t="s">
        <v>77</v>
      </c>
      <c r="AY288" s="197" t="s">
        <v>128</v>
      </c>
    </row>
    <row r="289" s="15" customFormat="1">
      <c r="A289" s="15"/>
      <c r="B289" s="204"/>
      <c r="C289" s="15"/>
      <c r="D289" s="184" t="s">
        <v>140</v>
      </c>
      <c r="E289" s="205" t="s">
        <v>1</v>
      </c>
      <c r="F289" s="206" t="s">
        <v>150</v>
      </c>
      <c r="G289" s="15"/>
      <c r="H289" s="207">
        <v>3</v>
      </c>
      <c r="I289" s="208"/>
      <c r="J289" s="15"/>
      <c r="K289" s="15"/>
      <c r="L289" s="204"/>
      <c r="M289" s="209"/>
      <c r="N289" s="210"/>
      <c r="O289" s="210"/>
      <c r="P289" s="210"/>
      <c r="Q289" s="210"/>
      <c r="R289" s="210"/>
      <c r="S289" s="210"/>
      <c r="T289" s="21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05" t="s">
        <v>140</v>
      </c>
      <c r="AU289" s="205" t="s">
        <v>87</v>
      </c>
      <c r="AV289" s="15" t="s">
        <v>138</v>
      </c>
      <c r="AW289" s="15" t="s">
        <v>31</v>
      </c>
      <c r="AX289" s="15" t="s">
        <v>85</v>
      </c>
      <c r="AY289" s="205" t="s">
        <v>128</v>
      </c>
    </row>
    <row r="290" s="2" customFormat="1" ht="24.15" customHeight="1">
      <c r="A290" s="37"/>
      <c r="B290" s="170"/>
      <c r="C290" s="212" t="s">
        <v>231</v>
      </c>
      <c r="D290" s="212" t="s">
        <v>151</v>
      </c>
      <c r="E290" s="213" t="s">
        <v>436</v>
      </c>
      <c r="F290" s="214" t="s">
        <v>429</v>
      </c>
      <c r="G290" s="215" t="s">
        <v>187</v>
      </c>
      <c r="H290" s="216">
        <v>6.8399999999999999</v>
      </c>
      <c r="I290" s="217"/>
      <c r="J290" s="218">
        <f>ROUND(I290*H290,2)</f>
        <v>0</v>
      </c>
      <c r="K290" s="214" t="s">
        <v>137</v>
      </c>
      <c r="L290" s="219"/>
      <c r="M290" s="220" t="s">
        <v>1</v>
      </c>
      <c r="N290" s="221" t="s">
        <v>42</v>
      </c>
      <c r="O290" s="76"/>
      <c r="P290" s="180">
        <f>O290*H290</f>
        <v>0</v>
      </c>
      <c r="Q290" s="180">
        <v>0</v>
      </c>
      <c r="R290" s="180">
        <f>Q290*H290</f>
        <v>0</v>
      </c>
      <c r="S290" s="180">
        <v>0</v>
      </c>
      <c r="T290" s="18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2" t="s">
        <v>153</v>
      </c>
      <c r="AT290" s="182" t="s">
        <v>151</v>
      </c>
      <c r="AU290" s="182" t="s">
        <v>87</v>
      </c>
      <c r="AY290" s="18" t="s">
        <v>128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8" t="s">
        <v>85</v>
      </c>
      <c r="BK290" s="183">
        <f>ROUND(I290*H290,2)</f>
        <v>0</v>
      </c>
      <c r="BL290" s="18" t="s">
        <v>138</v>
      </c>
      <c r="BM290" s="182" t="s">
        <v>389</v>
      </c>
    </row>
    <row r="291" s="2" customFormat="1">
      <c r="A291" s="37"/>
      <c r="B291" s="38"/>
      <c r="C291" s="37"/>
      <c r="D291" s="184" t="s">
        <v>139</v>
      </c>
      <c r="E291" s="37"/>
      <c r="F291" s="185" t="s">
        <v>429</v>
      </c>
      <c r="G291" s="37"/>
      <c r="H291" s="37"/>
      <c r="I291" s="186"/>
      <c r="J291" s="37"/>
      <c r="K291" s="37"/>
      <c r="L291" s="38"/>
      <c r="M291" s="187"/>
      <c r="N291" s="188"/>
      <c r="O291" s="76"/>
      <c r="P291" s="76"/>
      <c r="Q291" s="76"/>
      <c r="R291" s="76"/>
      <c r="S291" s="76"/>
      <c r="T291" s="7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8" t="s">
        <v>139</v>
      </c>
      <c r="AU291" s="18" t="s">
        <v>87</v>
      </c>
    </row>
    <row r="292" s="13" customFormat="1">
      <c r="A292" s="13"/>
      <c r="B292" s="189"/>
      <c r="C292" s="13"/>
      <c r="D292" s="184" t="s">
        <v>140</v>
      </c>
      <c r="E292" s="190" t="s">
        <v>1</v>
      </c>
      <c r="F292" s="191" t="s">
        <v>429</v>
      </c>
      <c r="G292" s="13"/>
      <c r="H292" s="190" t="s">
        <v>1</v>
      </c>
      <c r="I292" s="192"/>
      <c r="J292" s="13"/>
      <c r="K292" s="13"/>
      <c r="L292" s="189"/>
      <c r="M292" s="193"/>
      <c r="N292" s="194"/>
      <c r="O292" s="194"/>
      <c r="P292" s="194"/>
      <c r="Q292" s="194"/>
      <c r="R292" s="194"/>
      <c r="S292" s="194"/>
      <c r="T292" s="19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0" t="s">
        <v>140</v>
      </c>
      <c r="AU292" s="190" t="s">
        <v>87</v>
      </c>
      <c r="AV292" s="13" t="s">
        <v>85</v>
      </c>
      <c r="AW292" s="13" t="s">
        <v>31</v>
      </c>
      <c r="AX292" s="13" t="s">
        <v>77</v>
      </c>
      <c r="AY292" s="190" t="s">
        <v>128</v>
      </c>
    </row>
    <row r="293" s="14" customFormat="1">
      <c r="A293" s="14"/>
      <c r="B293" s="196"/>
      <c r="C293" s="14"/>
      <c r="D293" s="184" t="s">
        <v>140</v>
      </c>
      <c r="E293" s="197" t="s">
        <v>1</v>
      </c>
      <c r="F293" s="198" t="s">
        <v>628</v>
      </c>
      <c r="G293" s="14"/>
      <c r="H293" s="199">
        <v>6.8399999999999999</v>
      </c>
      <c r="I293" s="200"/>
      <c r="J293" s="14"/>
      <c r="K293" s="14"/>
      <c r="L293" s="196"/>
      <c r="M293" s="201"/>
      <c r="N293" s="202"/>
      <c r="O293" s="202"/>
      <c r="P293" s="202"/>
      <c r="Q293" s="202"/>
      <c r="R293" s="202"/>
      <c r="S293" s="202"/>
      <c r="T293" s="20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7" t="s">
        <v>140</v>
      </c>
      <c r="AU293" s="197" t="s">
        <v>87</v>
      </c>
      <c r="AV293" s="14" t="s">
        <v>87</v>
      </c>
      <c r="AW293" s="14" t="s">
        <v>31</v>
      </c>
      <c r="AX293" s="14" t="s">
        <v>77</v>
      </c>
      <c r="AY293" s="197" t="s">
        <v>128</v>
      </c>
    </row>
    <row r="294" s="15" customFormat="1">
      <c r="A294" s="15"/>
      <c r="B294" s="204"/>
      <c r="C294" s="15"/>
      <c r="D294" s="184" t="s">
        <v>140</v>
      </c>
      <c r="E294" s="205" t="s">
        <v>1</v>
      </c>
      <c r="F294" s="206" t="s">
        <v>150</v>
      </c>
      <c r="G294" s="15"/>
      <c r="H294" s="207">
        <v>6.8399999999999999</v>
      </c>
      <c r="I294" s="208"/>
      <c r="J294" s="15"/>
      <c r="K294" s="15"/>
      <c r="L294" s="204"/>
      <c r="M294" s="209"/>
      <c r="N294" s="210"/>
      <c r="O294" s="210"/>
      <c r="P294" s="210"/>
      <c r="Q294" s="210"/>
      <c r="R294" s="210"/>
      <c r="S294" s="210"/>
      <c r="T294" s="211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05" t="s">
        <v>140</v>
      </c>
      <c r="AU294" s="205" t="s">
        <v>87</v>
      </c>
      <c r="AV294" s="15" t="s">
        <v>138</v>
      </c>
      <c r="AW294" s="15" t="s">
        <v>31</v>
      </c>
      <c r="AX294" s="15" t="s">
        <v>85</v>
      </c>
      <c r="AY294" s="205" t="s">
        <v>128</v>
      </c>
    </row>
    <row r="295" s="2" customFormat="1" ht="49.05" customHeight="1">
      <c r="A295" s="37"/>
      <c r="B295" s="170"/>
      <c r="C295" s="171" t="s">
        <v>392</v>
      </c>
      <c r="D295" s="171" t="s">
        <v>133</v>
      </c>
      <c r="E295" s="172" t="s">
        <v>439</v>
      </c>
      <c r="F295" s="173" t="s">
        <v>440</v>
      </c>
      <c r="G295" s="174" t="s">
        <v>187</v>
      </c>
      <c r="H295" s="175">
        <v>43.770000000000003</v>
      </c>
      <c r="I295" s="176"/>
      <c r="J295" s="177">
        <f>ROUND(I295*H295,2)</f>
        <v>0</v>
      </c>
      <c r="K295" s="173" t="s">
        <v>137</v>
      </c>
      <c r="L295" s="38"/>
      <c r="M295" s="178" t="s">
        <v>1</v>
      </c>
      <c r="N295" s="179" t="s">
        <v>42</v>
      </c>
      <c r="O295" s="76"/>
      <c r="P295" s="180">
        <f>O295*H295</f>
        <v>0</v>
      </c>
      <c r="Q295" s="180">
        <v>0</v>
      </c>
      <c r="R295" s="180">
        <f>Q295*H295</f>
        <v>0</v>
      </c>
      <c r="S295" s="180">
        <v>0</v>
      </c>
      <c r="T295" s="18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2" t="s">
        <v>138</v>
      </c>
      <c r="AT295" s="182" t="s">
        <v>133</v>
      </c>
      <c r="AU295" s="182" t="s">
        <v>87</v>
      </c>
      <c r="AY295" s="18" t="s">
        <v>128</v>
      </c>
      <c r="BE295" s="183">
        <f>IF(N295="základní",J295,0)</f>
        <v>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8" t="s">
        <v>85</v>
      </c>
      <c r="BK295" s="183">
        <f>ROUND(I295*H295,2)</f>
        <v>0</v>
      </c>
      <c r="BL295" s="18" t="s">
        <v>138</v>
      </c>
      <c r="BM295" s="182" t="s">
        <v>395</v>
      </c>
    </row>
    <row r="296" s="2" customFormat="1">
      <c r="A296" s="37"/>
      <c r="B296" s="38"/>
      <c r="C296" s="37"/>
      <c r="D296" s="184" t="s">
        <v>139</v>
      </c>
      <c r="E296" s="37"/>
      <c r="F296" s="185" t="s">
        <v>440</v>
      </c>
      <c r="G296" s="37"/>
      <c r="H296" s="37"/>
      <c r="I296" s="186"/>
      <c r="J296" s="37"/>
      <c r="K296" s="37"/>
      <c r="L296" s="38"/>
      <c r="M296" s="187"/>
      <c r="N296" s="188"/>
      <c r="O296" s="76"/>
      <c r="P296" s="76"/>
      <c r="Q296" s="76"/>
      <c r="R296" s="76"/>
      <c r="S296" s="76"/>
      <c r="T296" s="7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8" t="s">
        <v>139</v>
      </c>
      <c r="AU296" s="18" t="s">
        <v>87</v>
      </c>
    </row>
    <row r="297" s="13" customFormat="1">
      <c r="A297" s="13"/>
      <c r="B297" s="189"/>
      <c r="C297" s="13"/>
      <c r="D297" s="184" t="s">
        <v>140</v>
      </c>
      <c r="E297" s="190" t="s">
        <v>1</v>
      </c>
      <c r="F297" s="191" t="s">
        <v>629</v>
      </c>
      <c r="G297" s="13"/>
      <c r="H297" s="190" t="s">
        <v>1</v>
      </c>
      <c r="I297" s="192"/>
      <c r="J297" s="13"/>
      <c r="K297" s="13"/>
      <c r="L297" s="189"/>
      <c r="M297" s="193"/>
      <c r="N297" s="194"/>
      <c r="O297" s="194"/>
      <c r="P297" s="194"/>
      <c r="Q297" s="194"/>
      <c r="R297" s="194"/>
      <c r="S297" s="194"/>
      <c r="T297" s="19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0" t="s">
        <v>140</v>
      </c>
      <c r="AU297" s="190" t="s">
        <v>87</v>
      </c>
      <c r="AV297" s="13" t="s">
        <v>85</v>
      </c>
      <c r="AW297" s="13" t="s">
        <v>31</v>
      </c>
      <c r="AX297" s="13" t="s">
        <v>77</v>
      </c>
      <c r="AY297" s="190" t="s">
        <v>128</v>
      </c>
    </row>
    <row r="298" s="14" customFormat="1">
      <c r="A298" s="14"/>
      <c r="B298" s="196"/>
      <c r="C298" s="14"/>
      <c r="D298" s="184" t="s">
        <v>140</v>
      </c>
      <c r="E298" s="197" t="s">
        <v>1</v>
      </c>
      <c r="F298" s="198" t="s">
        <v>630</v>
      </c>
      <c r="G298" s="14"/>
      <c r="H298" s="199">
        <v>43.770000000000003</v>
      </c>
      <c r="I298" s="200"/>
      <c r="J298" s="14"/>
      <c r="K298" s="14"/>
      <c r="L298" s="196"/>
      <c r="M298" s="201"/>
      <c r="N298" s="202"/>
      <c r="O298" s="202"/>
      <c r="P298" s="202"/>
      <c r="Q298" s="202"/>
      <c r="R298" s="202"/>
      <c r="S298" s="202"/>
      <c r="T298" s="20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7" t="s">
        <v>140</v>
      </c>
      <c r="AU298" s="197" t="s">
        <v>87</v>
      </c>
      <c r="AV298" s="14" t="s">
        <v>87</v>
      </c>
      <c r="AW298" s="14" t="s">
        <v>31</v>
      </c>
      <c r="AX298" s="14" t="s">
        <v>77</v>
      </c>
      <c r="AY298" s="197" t="s">
        <v>128</v>
      </c>
    </row>
    <row r="299" s="15" customFormat="1">
      <c r="A299" s="15"/>
      <c r="B299" s="204"/>
      <c r="C299" s="15"/>
      <c r="D299" s="184" t="s">
        <v>140</v>
      </c>
      <c r="E299" s="205" t="s">
        <v>1</v>
      </c>
      <c r="F299" s="206" t="s">
        <v>150</v>
      </c>
      <c r="G299" s="15"/>
      <c r="H299" s="207">
        <v>43.770000000000003</v>
      </c>
      <c r="I299" s="208"/>
      <c r="J299" s="15"/>
      <c r="K299" s="15"/>
      <c r="L299" s="204"/>
      <c r="M299" s="209"/>
      <c r="N299" s="210"/>
      <c r="O299" s="210"/>
      <c r="P299" s="210"/>
      <c r="Q299" s="210"/>
      <c r="R299" s="210"/>
      <c r="S299" s="210"/>
      <c r="T299" s="21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05" t="s">
        <v>140</v>
      </c>
      <c r="AU299" s="205" t="s">
        <v>87</v>
      </c>
      <c r="AV299" s="15" t="s">
        <v>138</v>
      </c>
      <c r="AW299" s="15" t="s">
        <v>31</v>
      </c>
      <c r="AX299" s="15" t="s">
        <v>85</v>
      </c>
      <c r="AY299" s="205" t="s">
        <v>128</v>
      </c>
    </row>
    <row r="300" s="2" customFormat="1" ht="16.5" customHeight="1">
      <c r="A300" s="37"/>
      <c r="B300" s="170"/>
      <c r="C300" s="212" t="s">
        <v>237</v>
      </c>
      <c r="D300" s="212" t="s">
        <v>151</v>
      </c>
      <c r="E300" s="213" t="s">
        <v>444</v>
      </c>
      <c r="F300" s="214" t="s">
        <v>442</v>
      </c>
      <c r="G300" s="215" t="s">
        <v>187</v>
      </c>
      <c r="H300" s="216">
        <v>43.770000000000003</v>
      </c>
      <c r="I300" s="217"/>
      <c r="J300" s="218">
        <f>ROUND(I300*H300,2)</f>
        <v>0</v>
      </c>
      <c r="K300" s="214" t="s">
        <v>137</v>
      </c>
      <c r="L300" s="219"/>
      <c r="M300" s="220" t="s">
        <v>1</v>
      </c>
      <c r="N300" s="221" t="s">
        <v>42</v>
      </c>
      <c r="O300" s="76"/>
      <c r="P300" s="180">
        <f>O300*H300</f>
        <v>0</v>
      </c>
      <c r="Q300" s="180">
        <v>0</v>
      </c>
      <c r="R300" s="180">
        <f>Q300*H300</f>
        <v>0</v>
      </c>
      <c r="S300" s="180">
        <v>0</v>
      </c>
      <c r="T300" s="18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2" t="s">
        <v>153</v>
      </c>
      <c r="AT300" s="182" t="s">
        <v>151</v>
      </c>
      <c r="AU300" s="182" t="s">
        <v>87</v>
      </c>
      <c r="AY300" s="18" t="s">
        <v>128</v>
      </c>
      <c r="BE300" s="183">
        <f>IF(N300="základní",J300,0)</f>
        <v>0</v>
      </c>
      <c r="BF300" s="183">
        <f>IF(N300="snížená",J300,0)</f>
        <v>0</v>
      </c>
      <c r="BG300" s="183">
        <f>IF(N300="zákl. přenesená",J300,0)</f>
        <v>0</v>
      </c>
      <c r="BH300" s="183">
        <f>IF(N300="sníž. přenesená",J300,0)</f>
        <v>0</v>
      </c>
      <c r="BI300" s="183">
        <f>IF(N300="nulová",J300,0)</f>
        <v>0</v>
      </c>
      <c r="BJ300" s="18" t="s">
        <v>85</v>
      </c>
      <c r="BK300" s="183">
        <f>ROUND(I300*H300,2)</f>
        <v>0</v>
      </c>
      <c r="BL300" s="18" t="s">
        <v>138</v>
      </c>
      <c r="BM300" s="182" t="s">
        <v>399</v>
      </c>
    </row>
    <row r="301" s="2" customFormat="1">
      <c r="A301" s="37"/>
      <c r="B301" s="38"/>
      <c r="C301" s="37"/>
      <c r="D301" s="184" t="s">
        <v>139</v>
      </c>
      <c r="E301" s="37"/>
      <c r="F301" s="185" t="s">
        <v>442</v>
      </c>
      <c r="G301" s="37"/>
      <c r="H301" s="37"/>
      <c r="I301" s="186"/>
      <c r="J301" s="37"/>
      <c r="K301" s="37"/>
      <c r="L301" s="38"/>
      <c r="M301" s="187"/>
      <c r="N301" s="188"/>
      <c r="O301" s="76"/>
      <c r="P301" s="76"/>
      <c r="Q301" s="76"/>
      <c r="R301" s="76"/>
      <c r="S301" s="76"/>
      <c r="T301" s="7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8" t="s">
        <v>139</v>
      </c>
      <c r="AU301" s="18" t="s">
        <v>87</v>
      </c>
    </row>
    <row r="302" s="13" customFormat="1">
      <c r="A302" s="13"/>
      <c r="B302" s="189"/>
      <c r="C302" s="13"/>
      <c r="D302" s="184" t="s">
        <v>140</v>
      </c>
      <c r="E302" s="190" t="s">
        <v>1</v>
      </c>
      <c r="F302" s="191" t="s">
        <v>442</v>
      </c>
      <c r="G302" s="13"/>
      <c r="H302" s="190" t="s">
        <v>1</v>
      </c>
      <c r="I302" s="192"/>
      <c r="J302" s="13"/>
      <c r="K302" s="13"/>
      <c r="L302" s="189"/>
      <c r="M302" s="193"/>
      <c r="N302" s="194"/>
      <c r="O302" s="194"/>
      <c r="P302" s="194"/>
      <c r="Q302" s="194"/>
      <c r="R302" s="194"/>
      <c r="S302" s="194"/>
      <c r="T302" s="19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0" t="s">
        <v>140</v>
      </c>
      <c r="AU302" s="190" t="s">
        <v>87</v>
      </c>
      <c r="AV302" s="13" t="s">
        <v>85</v>
      </c>
      <c r="AW302" s="13" t="s">
        <v>31</v>
      </c>
      <c r="AX302" s="13" t="s">
        <v>77</v>
      </c>
      <c r="AY302" s="190" t="s">
        <v>128</v>
      </c>
    </row>
    <row r="303" s="14" customFormat="1">
      <c r="A303" s="14"/>
      <c r="B303" s="196"/>
      <c r="C303" s="14"/>
      <c r="D303" s="184" t="s">
        <v>140</v>
      </c>
      <c r="E303" s="197" t="s">
        <v>1</v>
      </c>
      <c r="F303" s="198" t="s">
        <v>630</v>
      </c>
      <c r="G303" s="14"/>
      <c r="H303" s="199">
        <v>43.770000000000003</v>
      </c>
      <c r="I303" s="200"/>
      <c r="J303" s="14"/>
      <c r="K303" s="14"/>
      <c r="L303" s="196"/>
      <c r="M303" s="201"/>
      <c r="N303" s="202"/>
      <c r="O303" s="202"/>
      <c r="P303" s="202"/>
      <c r="Q303" s="202"/>
      <c r="R303" s="202"/>
      <c r="S303" s="202"/>
      <c r="T303" s="20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7" t="s">
        <v>140</v>
      </c>
      <c r="AU303" s="197" t="s">
        <v>87</v>
      </c>
      <c r="AV303" s="14" t="s">
        <v>87</v>
      </c>
      <c r="AW303" s="14" t="s">
        <v>31</v>
      </c>
      <c r="AX303" s="14" t="s">
        <v>77</v>
      </c>
      <c r="AY303" s="197" t="s">
        <v>128</v>
      </c>
    </row>
    <row r="304" s="15" customFormat="1">
      <c r="A304" s="15"/>
      <c r="B304" s="204"/>
      <c r="C304" s="15"/>
      <c r="D304" s="184" t="s">
        <v>140</v>
      </c>
      <c r="E304" s="205" t="s">
        <v>1</v>
      </c>
      <c r="F304" s="206" t="s">
        <v>150</v>
      </c>
      <c r="G304" s="15"/>
      <c r="H304" s="207">
        <v>43.770000000000003</v>
      </c>
      <c r="I304" s="208"/>
      <c r="J304" s="15"/>
      <c r="K304" s="15"/>
      <c r="L304" s="204"/>
      <c r="M304" s="209"/>
      <c r="N304" s="210"/>
      <c r="O304" s="210"/>
      <c r="P304" s="210"/>
      <c r="Q304" s="210"/>
      <c r="R304" s="210"/>
      <c r="S304" s="210"/>
      <c r="T304" s="21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05" t="s">
        <v>140</v>
      </c>
      <c r="AU304" s="205" t="s">
        <v>87</v>
      </c>
      <c r="AV304" s="15" t="s">
        <v>138</v>
      </c>
      <c r="AW304" s="15" t="s">
        <v>31</v>
      </c>
      <c r="AX304" s="15" t="s">
        <v>85</v>
      </c>
      <c r="AY304" s="205" t="s">
        <v>128</v>
      </c>
    </row>
    <row r="305" s="12" customFormat="1" ht="22.8" customHeight="1">
      <c r="A305" s="12"/>
      <c r="B305" s="157"/>
      <c r="C305" s="12"/>
      <c r="D305" s="158" t="s">
        <v>76</v>
      </c>
      <c r="E305" s="168" t="s">
        <v>129</v>
      </c>
      <c r="F305" s="168" t="s">
        <v>130</v>
      </c>
      <c r="G305" s="12"/>
      <c r="H305" s="12"/>
      <c r="I305" s="160"/>
      <c r="J305" s="169">
        <f>BK305</f>
        <v>0</v>
      </c>
      <c r="K305" s="12"/>
      <c r="L305" s="157"/>
      <c r="M305" s="162"/>
      <c r="N305" s="163"/>
      <c r="O305" s="163"/>
      <c r="P305" s="164">
        <f>SUM(P306:P320)</f>
        <v>0</v>
      </c>
      <c r="Q305" s="163"/>
      <c r="R305" s="164">
        <f>SUM(R306:R320)</f>
        <v>0</v>
      </c>
      <c r="S305" s="163"/>
      <c r="T305" s="165">
        <f>SUM(T306:T320)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58" t="s">
        <v>85</v>
      </c>
      <c r="AT305" s="166" t="s">
        <v>76</v>
      </c>
      <c r="AU305" s="166" t="s">
        <v>85</v>
      </c>
      <c r="AY305" s="158" t="s">
        <v>128</v>
      </c>
      <c r="BK305" s="167">
        <f>SUM(BK306:BK320)</f>
        <v>0</v>
      </c>
    </row>
    <row r="306" s="2" customFormat="1" ht="33" customHeight="1">
      <c r="A306" s="37"/>
      <c r="B306" s="170"/>
      <c r="C306" s="171" t="s">
        <v>401</v>
      </c>
      <c r="D306" s="171" t="s">
        <v>133</v>
      </c>
      <c r="E306" s="172" t="s">
        <v>447</v>
      </c>
      <c r="F306" s="173" t="s">
        <v>448</v>
      </c>
      <c r="G306" s="174" t="s">
        <v>201</v>
      </c>
      <c r="H306" s="175">
        <v>1.625</v>
      </c>
      <c r="I306" s="176"/>
      <c r="J306" s="177">
        <f>ROUND(I306*H306,2)</f>
        <v>0</v>
      </c>
      <c r="K306" s="173" t="s">
        <v>137</v>
      </c>
      <c r="L306" s="38"/>
      <c r="M306" s="178" t="s">
        <v>1</v>
      </c>
      <c r="N306" s="179" t="s">
        <v>42</v>
      </c>
      <c r="O306" s="76"/>
      <c r="P306" s="180">
        <f>O306*H306</f>
        <v>0</v>
      </c>
      <c r="Q306" s="180">
        <v>0</v>
      </c>
      <c r="R306" s="180">
        <f>Q306*H306</f>
        <v>0</v>
      </c>
      <c r="S306" s="180">
        <v>0</v>
      </c>
      <c r="T306" s="18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2" t="s">
        <v>138</v>
      </c>
      <c r="AT306" s="182" t="s">
        <v>133</v>
      </c>
      <c r="AU306" s="182" t="s">
        <v>87</v>
      </c>
      <c r="AY306" s="18" t="s">
        <v>128</v>
      </c>
      <c r="BE306" s="183">
        <f>IF(N306="základní",J306,0)</f>
        <v>0</v>
      </c>
      <c r="BF306" s="183">
        <f>IF(N306="snížená",J306,0)</f>
        <v>0</v>
      </c>
      <c r="BG306" s="183">
        <f>IF(N306="zákl. přenesená",J306,0)</f>
        <v>0</v>
      </c>
      <c r="BH306" s="183">
        <f>IF(N306="sníž. přenesená",J306,0)</f>
        <v>0</v>
      </c>
      <c r="BI306" s="183">
        <f>IF(N306="nulová",J306,0)</f>
        <v>0</v>
      </c>
      <c r="BJ306" s="18" t="s">
        <v>85</v>
      </c>
      <c r="BK306" s="183">
        <f>ROUND(I306*H306,2)</f>
        <v>0</v>
      </c>
      <c r="BL306" s="18" t="s">
        <v>138</v>
      </c>
      <c r="BM306" s="182" t="s">
        <v>404</v>
      </c>
    </row>
    <row r="307" s="2" customFormat="1">
      <c r="A307" s="37"/>
      <c r="B307" s="38"/>
      <c r="C307" s="37"/>
      <c r="D307" s="184" t="s">
        <v>139</v>
      </c>
      <c r="E307" s="37"/>
      <c r="F307" s="185" t="s">
        <v>448</v>
      </c>
      <c r="G307" s="37"/>
      <c r="H307" s="37"/>
      <c r="I307" s="186"/>
      <c r="J307" s="37"/>
      <c r="K307" s="37"/>
      <c r="L307" s="38"/>
      <c r="M307" s="187"/>
      <c r="N307" s="188"/>
      <c r="O307" s="76"/>
      <c r="P307" s="76"/>
      <c r="Q307" s="76"/>
      <c r="R307" s="76"/>
      <c r="S307" s="76"/>
      <c r="T307" s="7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8" t="s">
        <v>139</v>
      </c>
      <c r="AU307" s="18" t="s">
        <v>87</v>
      </c>
    </row>
    <row r="308" s="13" customFormat="1">
      <c r="A308" s="13"/>
      <c r="B308" s="189"/>
      <c r="C308" s="13"/>
      <c r="D308" s="184" t="s">
        <v>140</v>
      </c>
      <c r="E308" s="190" t="s">
        <v>1</v>
      </c>
      <c r="F308" s="191" t="s">
        <v>450</v>
      </c>
      <c r="G308" s="13"/>
      <c r="H308" s="190" t="s">
        <v>1</v>
      </c>
      <c r="I308" s="192"/>
      <c r="J308" s="13"/>
      <c r="K308" s="13"/>
      <c r="L308" s="189"/>
      <c r="M308" s="193"/>
      <c r="N308" s="194"/>
      <c r="O308" s="194"/>
      <c r="P308" s="194"/>
      <c r="Q308" s="194"/>
      <c r="R308" s="194"/>
      <c r="S308" s="194"/>
      <c r="T308" s="19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0" t="s">
        <v>140</v>
      </c>
      <c r="AU308" s="190" t="s">
        <v>87</v>
      </c>
      <c r="AV308" s="13" t="s">
        <v>85</v>
      </c>
      <c r="AW308" s="13" t="s">
        <v>31</v>
      </c>
      <c r="AX308" s="13" t="s">
        <v>77</v>
      </c>
      <c r="AY308" s="190" t="s">
        <v>128</v>
      </c>
    </row>
    <row r="309" s="14" customFormat="1">
      <c r="A309" s="14"/>
      <c r="B309" s="196"/>
      <c r="C309" s="14"/>
      <c r="D309" s="184" t="s">
        <v>140</v>
      </c>
      <c r="E309" s="197" t="s">
        <v>1</v>
      </c>
      <c r="F309" s="198" t="s">
        <v>631</v>
      </c>
      <c r="G309" s="14"/>
      <c r="H309" s="199">
        <v>1.625</v>
      </c>
      <c r="I309" s="200"/>
      <c r="J309" s="14"/>
      <c r="K309" s="14"/>
      <c r="L309" s="196"/>
      <c r="M309" s="201"/>
      <c r="N309" s="202"/>
      <c r="O309" s="202"/>
      <c r="P309" s="202"/>
      <c r="Q309" s="202"/>
      <c r="R309" s="202"/>
      <c r="S309" s="202"/>
      <c r="T309" s="20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7" t="s">
        <v>140</v>
      </c>
      <c r="AU309" s="197" t="s">
        <v>87</v>
      </c>
      <c r="AV309" s="14" t="s">
        <v>87</v>
      </c>
      <c r="AW309" s="14" t="s">
        <v>31</v>
      </c>
      <c r="AX309" s="14" t="s">
        <v>77</v>
      </c>
      <c r="AY309" s="197" t="s">
        <v>128</v>
      </c>
    </row>
    <row r="310" s="15" customFormat="1">
      <c r="A310" s="15"/>
      <c r="B310" s="204"/>
      <c r="C310" s="15"/>
      <c r="D310" s="184" t="s">
        <v>140</v>
      </c>
      <c r="E310" s="205" t="s">
        <v>1</v>
      </c>
      <c r="F310" s="206" t="s">
        <v>150</v>
      </c>
      <c r="G310" s="15"/>
      <c r="H310" s="207">
        <v>1.625</v>
      </c>
      <c r="I310" s="208"/>
      <c r="J310" s="15"/>
      <c r="K310" s="15"/>
      <c r="L310" s="204"/>
      <c r="M310" s="209"/>
      <c r="N310" s="210"/>
      <c r="O310" s="210"/>
      <c r="P310" s="210"/>
      <c r="Q310" s="210"/>
      <c r="R310" s="210"/>
      <c r="S310" s="210"/>
      <c r="T310" s="21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05" t="s">
        <v>140</v>
      </c>
      <c r="AU310" s="205" t="s">
        <v>87</v>
      </c>
      <c r="AV310" s="15" t="s">
        <v>138</v>
      </c>
      <c r="AW310" s="15" t="s">
        <v>31</v>
      </c>
      <c r="AX310" s="15" t="s">
        <v>85</v>
      </c>
      <c r="AY310" s="205" t="s">
        <v>128</v>
      </c>
    </row>
    <row r="311" s="2" customFormat="1" ht="24.15" customHeight="1">
      <c r="A311" s="37"/>
      <c r="B311" s="170"/>
      <c r="C311" s="171" t="s">
        <v>242</v>
      </c>
      <c r="D311" s="171" t="s">
        <v>133</v>
      </c>
      <c r="E311" s="172" t="s">
        <v>566</v>
      </c>
      <c r="F311" s="173" t="s">
        <v>567</v>
      </c>
      <c r="G311" s="174" t="s">
        <v>136</v>
      </c>
      <c r="H311" s="175">
        <v>2</v>
      </c>
      <c r="I311" s="176"/>
      <c r="J311" s="177">
        <f>ROUND(I311*H311,2)</f>
        <v>0</v>
      </c>
      <c r="K311" s="173" t="s">
        <v>137</v>
      </c>
      <c r="L311" s="38"/>
      <c r="M311" s="178" t="s">
        <v>1</v>
      </c>
      <c r="N311" s="179" t="s">
        <v>42</v>
      </c>
      <c r="O311" s="76"/>
      <c r="P311" s="180">
        <f>O311*H311</f>
        <v>0</v>
      </c>
      <c r="Q311" s="180">
        <v>0</v>
      </c>
      <c r="R311" s="180">
        <f>Q311*H311</f>
        <v>0</v>
      </c>
      <c r="S311" s="180">
        <v>0</v>
      </c>
      <c r="T311" s="181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2" t="s">
        <v>138</v>
      </c>
      <c r="AT311" s="182" t="s">
        <v>133</v>
      </c>
      <c r="AU311" s="182" t="s">
        <v>87</v>
      </c>
      <c r="AY311" s="18" t="s">
        <v>128</v>
      </c>
      <c r="BE311" s="183">
        <f>IF(N311="základní",J311,0)</f>
        <v>0</v>
      </c>
      <c r="BF311" s="183">
        <f>IF(N311="snížená",J311,0)</f>
        <v>0</v>
      </c>
      <c r="BG311" s="183">
        <f>IF(N311="zákl. přenesená",J311,0)</f>
        <v>0</v>
      </c>
      <c r="BH311" s="183">
        <f>IF(N311="sníž. přenesená",J311,0)</f>
        <v>0</v>
      </c>
      <c r="BI311" s="183">
        <f>IF(N311="nulová",J311,0)</f>
        <v>0</v>
      </c>
      <c r="BJ311" s="18" t="s">
        <v>85</v>
      </c>
      <c r="BK311" s="183">
        <f>ROUND(I311*H311,2)</f>
        <v>0</v>
      </c>
      <c r="BL311" s="18" t="s">
        <v>138</v>
      </c>
      <c r="BM311" s="182" t="s">
        <v>251</v>
      </c>
    </row>
    <row r="312" s="2" customFormat="1">
      <c r="A312" s="37"/>
      <c r="B312" s="38"/>
      <c r="C312" s="37"/>
      <c r="D312" s="184" t="s">
        <v>139</v>
      </c>
      <c r="E312" s="37"/>
      <c r="F312" s="185" t="s">
        <v>567</v>
      </c>
      <c r="G312" s="37"/>
      <c r="H312" s="37"/>
      <c r="I312" s="186"/>
      <c r="J312" s="37"/>
      <c r="K312" s="37"/>
      <c r="L312" s="38"/>
      <c r="M312" s="187"/>
      <c r="N312" s="188"/>
      <c r="O312" s="76"/>
      <c r="P312" s="76"/>
      <c r="Q312" s="76"/>
      <c r="R312" s="76"/>
      <c r="S312" s="76"/>
      <c r="T312" s="7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8" t="s">
        <v>139</v>
      </c>
      <c r="AU312" s="18" t="s">
        <v>87</v>
      </c>
    </row>
    <row r="313" s="13" customFormat="1">
      <c r="A313" s="13"/>
      <c r="B313" s="189"/>
      <c r="C313" s="13"/>
      <c r="D313" s="184" t="s">
        <v>140</v>
      </c>
      <c r="E313" s="190" t="s">
        <v>1</v>
      </c>
      <c r="F313" s="191" t="s">
        <v>568</v>
      </c>
      <c r="G313" s="13"/>
      <c r="H313" s="190" t="s">
        <v>1</v>
      </c>
      <c r="I313" s="192"/>
      <c r="J313" s="13"/>
      <c r="K313" s="13"/>
      <c r="L313" s="189"/>
      <c r="M313" s="193"/>
      <c r="N313" s="194"/>
      <c r="O313" s="194"/>
      <c r="P313" s="194"/>
      <c r="Q313" s="194"/>
      <c r="R313" s="194"/>
      <c r="S313" s="194"/>
      <c r="T313" s="19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0" t="s">
        <v>140</v>
      </c>
      <c r="AU313" s="190" t="s">
        <v>87</v>
      </c>
      <c r="AV313" s="13" t="s">
        <v>85</v>
      </c>
      <c r="AW313" s="13" t="s">
        <v>31</v>
      </c>
      <c r="AX313" s="13" t="s">
        <v>77</v>
      </c>
      <c r="AY313" s="190" t="s">
        <v>128</v>
      </c>
    </row>
    <row r="314" s="14" customFormat="1">
      <c r="A314" s="14"/>
      <c r="B314" s="196"/>
      <c r="C314" s="14"/>
      <c r="D314" s="184" t="s">
        <v>140</v>
      </c>
      <c r="E314" s="197" t="s">
        <v>1</v>
      </c>
      <c r="F314" s="198" t="s">
        <v>143</v>
      </c>
      <c r="G314" s="14"/>
      <c r="H314" s="199">
        <v>2</v>
      </c>
      <c r="I314" s="200"/>
      <c r="J314" s="14"/>
      <c r="K314" s="14"/>
      <c r="L314" s="196"/>
      <c r="M314" s="201"/>
      <c r="N314" s="202"/>
      <c r="O314" s="202"/>
      <c r="P314" s="202"/>
      <c r="Q314" s="202"/>
      <c r="R314" s="202"/>
      <c r="S314" s="202"/>
      <c r="T314" s="20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7" t="s">
        <v>140</v>
      </c>
      <c r="AU314" s="197" t="s">
        <v>87</v>
      </c>
      <c r="AV314" s="14" t="s">
        <v>87</v>
      </c>
      <c r="AW314" s="14" t="s">
        <v>31</v>
      </c>
      <c r="AX314" s="14" t="s">
        <v>77</v>
      </c>
      <c r="AY314" s="197" t="s">
        <v>128</v>
      </c>
    </row>
    <row r="315" s="15" customFormat="1">
      <c r="A315" s="15"/>
      <c r="B315" s="204"/>
      <c r="C315" s="15"/>
      <c r="D315" s="184" t="s">
        <v>140</v>
      </c>
      <c r="E315" s="205" t="s">
        <v>1</v>
      </c>
      <c r="F315" s="206" t="s">
        <v>150</v>
      </c>
      <c r="G315" s="15"/>
      <c r="H315" s="207">
        <v>2</v>
      </c>
      <c r="I315" s="208"/>
      <c r="J315" s="15"/>
      <c r="K315" s="15"/>
      <c r="L315" s="204"/>
      <c r="M315" s="209"/>
      <c r="N315" s="210"/>
      <c r="O315" s="210"/>
      <c r="P315" s="210"/>
      <c r="Q315" s="210"/>
      <c r="R315" s="210"/>
      <c r="S315" s="210"/>
      <c r="T315" s="21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05" t="s">
        <v>140</v>
      </c>
      <c r="AU315" s="205" t="s">
        <v>87</v>
      </c>
      <c r="AV315" s="15" t="s">
        <v>138</v>
      </c>
      <c r="AW315" s="15" t="s">
        <v>31</v>
      </c>
      <c r="AX315" s="15" t="s">
        <v>85</v>
      </c>
      <c r="AY315" s="205" t="s">
        <v>128</v>
      </c>
    </row>
    <row r="316" s="2" customFormat="1" ht="37.8" customHeight="1">
      <c r="A316" s="37"/>
      <c r="B316" s="170"/>
      <c r="C316" s="171" t="s">
        <v>412</v>
      </c>
      <c r="D316" s="171" t="s">
        <v>133</v>
      </c>
      <c r="E316" s="172" t="s">
        <v>632</v>
      </c>
      <c r="F316" s="173" t="s">
        <v>633</v>
      </c>
      <c r="G316" s="174" t="s">
        <v>187</v>
      </c>
      <c r="H316" s="175">
        <v>1.3500000000000001</v>
      </c>
      <c r="I316" s="176"/>
      <c r="J316" s="177">
        <f>ROUND(I316*H316,2)</f>
        <v>0</v>
      </c>
      <c r="K316" s="173" t="s">
        <v>137</v>
      </c>
      <c r="L316" s="38"/>
      <c r="M316" s="178" t="s">
        <v>1</v>
      </c>
      <c r="N316" s="179" t="s">
        <v>42</v>
      </c>
      <c r="O316" s="76"/>
      <c r="P316" s="180">
        <f>O316*H316</f>
        <v>0</v>
      </c>
      <c r="Q316" s="180">
        <v>0</v>
      </c>
      <c r="R316" s="180">
        <f>Q316*H316</f>
        <v>0</v>
      </c>
      <c r="S316" s="180">
        <v>0</v>
      </c>
      <c r="T316" s="181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2" t="s">
        <v>138</v>
      </c>
      <c r="AT316" s="182" t="s">
        <v>133</v>
      </c>
      <c r="AU316" s="182" t="s">
        <v>87</v>
      </c>
      <c r="AY316" s="18" t="s">
        <v>128</v>
      </c>
      <c r="BE316" s="183">
        <f>IF(N316="základní",J316,0)</f>
        <v>0</v>
      </c>
      <c r="BF316" s="183">
        <f>IF(N316="snížená",J316,0)</f>
        <v>0</v>
      </c>
      <c r="BG316" s="183">
        <f>IF(N316="zákl. přenesená",J316,0)</f>
        <v>0</v>
      </c>
      <c r="BH316" s="183">
        <f>IF(N316="sníž. přenesená",J316,0)</f>
        <v>0</v>
      </c>
      <c r="BI316" s="183">
        <f>IF(N316="nulová",J316,0)</f>
        <v>0</v>
      </c>
      <c r="BJ316" s="18" t="s">
        <v>85</v>
      </c>
      <c r="BK316" s="183">
        <f>ROUND(I316*H316,2)</f>
        <v>0</v>
      </c>
      <c r="BL316" s="18" t="s">
        <v>138</v>
      </c>
      <c r="BM316" s="182" t="s">
        <v>415</v>
      </c>
    </row>
    <row r="317" s="2" customFormat="1">
      <c r="A317" s="37"/>
      <c r="B317" s="38"/>
      <c r="C317" s="37"/>
      <c r="D317" s="184" t="s">
        <v>139</v>
      </c>
      <c r="E317" s="37"/>
      <c r="F317" s="185" t="s">
        <v>633</v>
      </c>
      <c r="G317" s="37"/>
      <c r="H317" s="37"/>
      <c r="I317" s="186"/>
      <c r="J317" s="37"/>
      <c r="K317" s="37"/>
      <c r="L317" s="38"/>
      <c r="M317" s="187"/>
      <c r="N317" s="188"/>
      <c r="O317" s="76"/>
      <c r="P317" s="76"/>
      <c r="Q317" s="76"/>
      <c r="R317" s="76"/>
      <c r="S317" s="76"/>
      <c r="T317" s="7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139</v>
      </c>
      <c r="AU317" s="18" t="s">
        <v>87</v>
      </c>
    </row>
    <row r="318" s="13" customFormat="1">
      <c r="A318" s="13"/>
      <c r="B318" s="189"/>
      <c r="C318" s="13"/>
      <c r="D318" s="184" t="s">
        <v>140</v>
      </c>
      <c r="E318" s="190" t="s">
        <v>1</v>
      </c>
      <c r="F318" s="191" t="s">
        <v>634</v>
      </c>
      <c r="G318" s="13"/>
      <c r="H318" s="190" t="s">
        <v>1</v>
      </c>
      <c r="I318" s="192"/>
      <c r="J318" s="13"/>
      <c r="K318" s="13"/>
      <c r="L318" s="189"/>
      <c r="M318" s="193"/>
      <c r="N318" s="194"/>
      <c r="O318" s="194"/>
      <c r="P318" s="194"/>
      <c r="Q318" s="194"/>
      <c r="R318" s="194"/>
      <c r="S318" s="194"/>
      <c r="T318" s="19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0" t="s">
        <v>140</v>
      </c>
      <c r="AU318" s="190" t="s">
        <v>87</v>
      </c>
      <c r="AV318" s="13" t="s">
        <v>85</v>
      </c>
      <c r="AW318" s="13" t="s">
        <v>31</v>
      </c>
      <c r="AX318" s="13" t="s">
        <v>77</v>
      </c>
      <c r="AY318" s="190" t="s">
        <v>128</v>
      </c>
    </row>
    <row r="319" s="14" customFormat="1">
      <c r="A319" s="14"/>
      <c r="B319" s="196"/>
      <c r="C319" s="14"/>
      <c r="D319" s="184" t="s">
        <v>140</v>
      </c>
      <c r="E319" s="197" t="s">
        <v>1</v>
      </c>
      <c r="F319" s="198" t="s">
        <v>635</v>
      </c>
      <c r="G319" s="14"/>
      <c r="H319" s="199">
        <v>1.3500000000000001</v>
      </c>
      <c r="I319" s="200"/>
      <c r="J319" s="14"/>
      <c r="K319" s="14"/>
      <c r="L319" s="196"/>
      <c r="M319" s="201"/>
      <c r="N319" s="202"/>
      <c r="O319" s="202"/>
      <c r="P319" s="202"/>
      <c r="Q319" s="202"/>
      <c r="R319" s="202"/>
      <c r="S319" s="202"/>
      <c r="T319" s="20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7" t="s">
        <v>140</v>
      </c>
      <c r="AU319" s="197" t="s">
        <v>87</v>
      </c>
      <c r="AV319" s="14" t="s">
        <v>87</v>
      </c>
      <c r="AW319" s="14" t="s">
        <v>31</v>
      </c>
      <c r="AX319" s="14" t="s">
        <v>77</v>
      </c>
      <c r="AY319" s="197" t="s">
        <v>128</v>
      </c>
    </row>
    <row r="320" s="15" customFormat="1">
      <c r="A320" s="15"/>
      <c r="B320" s="204"/>
      <c r="C320" s="15"/>
      <c r="D320" s="184" t="s">
        <v>140</v>
      </c>
      <c r="E320" s="205" t="s">
        <v>1</v>
      </c>
      <c r="F320" s="206" t="s">
        <v>150</v>
      </c>
      <c r="G320" s="15"/>
      <c r="H320" s="207">
        <v>1.3500000000000001</v>
      </c>
      <c r="I320" s="208"/>
      <c r="J320" s="15"/>
      <c r="K320" s="15"/>
      <c r="L320" s="204"/>
      <c r="M320" s="209"/>
      <c r="N320" s="210"/>
      <c r="O320" s="210"/>
      <c r="P320" s="210"/>
      <c r="Q320" s="210"/>
      <c r="R320" s="210"/>
      <c r="S320" s="210"/>
      <c r="T320" s="211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05" t="s">
        <v>140</v>
      </c>
      <c r="AU320" s="205" t="s">
        <v>87</v>
      </c>
      <c r="AV320" s="15" t="s">
        <v>138</v>
      </c>
      <c r="AW320" s="15" t="s">
        <v>31</v>
      </c>
      <c r="AX320" s="15" t="s">
        <v>85</v>
      </c>
      <c r="AY320" s="205" t="s">
        <v>128</v>
      </c>
    </row>
    <row r="321" s="12" customFormat="1" ht="22.8" customHeight="1">
      <c r="A321" s="12"/>
      <c r="B321" s="157"/>
      <c r="C321" s="12"/>
      <c r="D321" s="158" t="s">
        <v>76</v>
      </c>
      <c r="E321" s="168" t="s">
        <v>457</v>
      </c>
      <c r="F321" s="168" t="s">
        <v>458</v>
      </c>
      <c r="G321" s="12"/>
      <c r="H321" s="12"/>
      <c r="I321" s="160"/>
      <c r="J321" s="169">
        <f>BK321</f>
        <v>0</v>
      </c>
      <c r="K321" s="12"/>
      <c r="L321" s="157"/>
      <c r="M321" s="162"/>
      <c r="N321" s="163"/>
      <c r="O321" s="163"/>
      <c r="P321" s="164">
        <f>SUM(P322:P345)</f>
        <v>0</v>
      </c>
      <c r="Q321" s="163"/>
      <c r="R321" s="164">
        <f>SUM(R322:R345)</f>
        <v>0</v>
      </c>
      <c r="S321" s="163"/>
      <c r="T321" s="165">
        <f>SUM(T322:T345)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158" t="s">
        <v>85</v>
      </c>
      <c r="AT321" s="166" t="s">
        <v>76</v>
      </c>
      <c r="AU321" s="166" t="s">
        <v>85</v>
      </c>
      <c r="AY321" s="158" t="s">
        <v>128</v>
      </c>
      <c r="BK321" s="167">
        <f>SUM(BK322:BK345)</f>
        <v>0</v>
      </c>
    </row>
    <row r="322" s="2" customFormat="1" ht="37.8" customHeight="1">
      <c r="A322" s="37"/>
      <c r="B322" s="170"/>
      <c r="C322" s="171" t="s">
        <v>252</v>
      </c>
      <c r="D322" s="171" t="s">
        <v>133</v>
      </c>
      <c r="E322" s="172" t="s">
        <v>460</v>
      </c>
      <c r="F322" s="173" t="s">
        <v>461</v>
      </c>
      <c r="G322" s="174" t="s">
        <v>211</v>
      </c>
      <c r="H322" s="175">
        <v>103.17</v>
      </c>
      <c r="I322" s="176"/>
      <c r="J322" s="177">
        <f>ROUND(I322*H322,2)</f>
        <v>0</v>
      </c>
      <c r="K322" s="173" t="s">
        <v>137</v>
      </c>
      <c r="L322" s="38"/>
      <c r="M322" s="178" t="s">
        <v>1</v>
      </c>
      <c r="N322" s="179" t="s">
        <v>42</v>
      </c>
      <c r="O322" s="76"/>
      <c r="P322" s="180">
        <f>O322*H322</f>
        <v>0</v>
      </c>
      <c r="Q322" s="180">
        <v>0</v>
      </c>
      <c r="R322" s="180">
        <f>Q322*H322</f>
        <v>0</v>
      </c>
      <c r="S322" s="180">
        <v>0</v>
      </c>
      <c r="T322" s="18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2" t="s">
        <v>138</v>
      </c>
      <c r="AT322" s="182" t="s">
        <v>133</v>
      </c>
      <c r="AU322" s="182" t="s">
        <v>87</v>
      </c>
      <c r="AY322" s="18" t="s">
        <v>128</v>
      </c>
      <c r="BE322" s="183">
        <f>IF(N322="základní",J322,0)</f>
        <v>0</v>
      </c>
      <c r="BF322" s="183">
        <f>IF(N322="snížená",J322,0)</f>
        <v>0</v>
      </c>
      <c r="BG322" s="183">
        <f>IF(N322="zákl. přenesená",J322,0)</f>
        <v>0</v>
      </c>
      <c r="BH322" s="183">
        <f>IF(N322="sníž. přenesená",J322,0)</f>
        <v>0</v>
      </c>
      <c r="BI322" s="183">
        <f>IF(N322="nulová",J322,0)</f>
        <v>0</v>
      </c>
      <c r="BJ322" s="18" t="s">
        <v>85</v>
      </c>
      <c r="BK322" s="183">
        <f>ROUND(I322*H322,2)</f>
        <v>0</v>
      </c>
      <c r="BL322" s="18" t="s">
        <v>138</v>
      </c>
      <c r="BM322" s="182" t="s">
        <v>419</v>
      </c>
    </row>
    <row r="323" s="2" customFormat="1">
      <c r="A323" s="37"/>
      <c r="B323" s="38"/>
      <c r="C323" s="37"/>
      <c r="D323" s="184" t="s">
        <v>139</v>
      </c>
      <c r="E323" s="37"/>
      <c r="F323" s="185" t="s">
        <v>461</v>
      </c>
      <c r="G323" s="37"/>
      <c r="H323" s="37"/>
      <c r="I323" s="186"/>
      <c r="J323" s="37"/>
      <c r="K323" s="37"/>
      <c r="L323" s="38"/>
      <c r="M323" s="187"/>
      <c r="N323" s="188"/>
      <c r="O323" s="76"/>
      <c r="P323" s="76"/>
      <c r="Q323" s="76"/>
      <c r="R323" s="76"/>
      <c r="S323" s="76"/>
      <c r="T323" s="7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8" t="s">
        <v>139</v>
      </c>
      <c r="AU323" s="18" t="s">
        <v>87</v>
      </c>
    </row>
    <row r="324" s="13" customFormat="1">
      <c r="A324" s="13"/>
      <c r="B324" s="189"/>
      <c r="C324" s="13"/>
      <c r="D324" s="184" t="s">
        <v>140</v>
      </c>
      <c r="E324" s="190" t="s">
        <v>1</v>
      </c>
      <c r="F324" s="191" t="s">
        <v>463</v>
      </c>
      <c r="G324" s="13"/>
      <c r="H324" s="190" t="s">
        <v>1</v>
      </c>
      <c r="I324" s="192"/>
      <c r="J324" s="13"/>
      <c r="K324" s="13"/>
      <c r="L324" s="189"/>
      <c r="M324" s="193"/>
      <c r="N324" s="194"/>
      <c r="O324" s="194"/>
      <c r="P324" s="194"/>
      <c r="Q324" s="194"/>
      <c r="R324" s="194"/>
      <c r="S324" s="194"/>
      <c r="T324" s="19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0" t="s">
        <v>140</v>
      </c>
      <c r="AU324" s="190" t="s">
        <v>87</v>
      </c>
      <c r="AV324" s="13" t="s">
        <v>85</v>
      </c>
      <c r="AW324" s="13" t="s">
        <v>31</v>
      </c>
      <c r="AX324" s="13" t="s">
        <v>77</v>
      </c>
      <c r="AY324" s="190" t="s">
        <v>128</v>
      </c>
    </row>
    <row r="325" s="14" customFormat="1">
      <c r="A325" s="14"/>
      <c r="B325" s="196"/>
      <c r="C325" s="14"/>
      <c r="D325" s="184" t="s">
        <v>140</v>
      </c>
      <c r="E325" s="197" t="s">
        <v>1</v>
      </c>
      <c r="F325" s="198" t="s">
        <v>636</v>
      </c>
      <c r="G325" s="14"/>
      <c r="H325" s="199">
        <v>25.875</v>
      </c>
      <c r="I325" s="200"/>
      <c r="J325" s="14"/>
      <c r="K325" s="14"/>
      <c r="L325" s="196"/>
      <c r="M325" s="201"/>
      <c r="N325" s="202"/>
      <c r="O325" s="202"/>
      <c r="P325" s="202"/>
      <c r="Q325" s="202"/>
      <c r="R325" s="202"/>
      <c r="S325" s="202"/>
      <c r="T325" s="20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7" t="s">
        <v>140</v>
      </c>
      <c r="AU325" s="197" t="s">
        <v>87</v>
      </c>
      <c r="AV325" s="14" t="s">
        <v>87</v>
      </c>
      <c r="AW325" s="14" t="s">
        <v>31</v>
      </c>
      <c r="AX325" s="14" t="s">
        <v>77</v>
      </c>
      <c r="AY325" s="197" t="s">
        <v>128</v>
      </c>
    </row>
    <row r="326" s="13" customFormat="1">
      <c r="A326" s="13"/>
      <c r="B326" s="189"/>
      <c r="C326" s="13"/>
      <c r="D326" s="184" t="s">
        <v>140</v>
      </c>
      <c r="E326" s="190" t="s">
        <v>1</v>
      </c>
      <c r="F326" s="191" t="s">
        <v>465</v>
      </c>
      <c r="G326" s="13"/>
      <c r="H326" s="190" t="s">
        <v>1</v>
      </c>
      <c r="I326" s="192"/>
      <c r="J326" s="13"/>
      <c r="K326" s="13"/>
      <c r="L326" s="189"/>
      <c r="M326" s="193"/>
      <c r="N326" s="194"/>
      <c r="O326" s="194"/>
      <c r="P326" s="194"/>
      <c r="Q326" s="194"/>
      <c r="R326" s="194"/>
      <c r="S326" s="194"/>
      <c r="T326" s="19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0" t="s">
        <v>140</v>
      </c>
      <c r="AU326" s="190" t="s">
        <v>87</v>
      </c>
      <c r="AV326" s="13" t="s">
        <v>85</v>
      </c>
      <c r="AW326" s="13" t="s">
        <v>31</v>
      </c>
      <c r="AX326" s="13" t="s">
        <v>77</v>
      </c>
      <c r="AY326" s="190" t="s">
        <v>128</v>
      </c>
    </row>
    <row r="327" s="14" customFormat="1">
      <c r="A327" s="14"/>
      <c r="B327" s="196"/>
      <c r="C327" s="14"/>
      <c r="D327" s="184" t="s">
        <v>140</v>
      </c>
      <c r="E327" s="197" t="s">
        <v>1</v>
      </c>
      <c r="F327" s="198" t="s">
        <v>637</v>
      </c>
      <c r="G327" s="14"/>
      <c r="H327" s="199">
        <v>77.295000000000002</v>
      </c>
      <c r="I327" s="200"/>
      <c r="J327" s="14"/>
      <c r="K327" s="14"/>
      <c r="L327" s="196"/>
      <c r="M327" s="201"/>
      <c r="N327" s="202"/>
      <c r="O327" s="202"/>
      <c r="P327" s="202"/>
      <c r="Q327" s="202"/>
      <c r="R327" s="202"/>
      <c r="S327" s="202"/>
      <c r="T327" s="20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7" t="s">
        <v>140</v>
      </c>
      <c r="AU327" s="197" t="s">
        <v>87</v>
      </c>
      <c r="AV327" s="14" t="s">
        <v>87</v>
      </c>
      <c r="AW327" s="14" t="s">
        <v>31</v>
      </c>
      <c r="AX327" s="14" t="s">
        <v>77</v>
      </c>
      <c r="AY327" s="197" t="s">
        <v>128</v>
      </c>
    </row>
    <row r="328" s="15" customFormat="1">
      <c r="A328" s="15"/>
      <c r="B328" s="204"/>
      <c r="C328" s="15"/>
      <c r="D328" s="184" t="s">
        <v>140</v>
      </c>
      <c r="E328" s="205" t="s">
        <v>1</v>
      </c>
      <c r="F328" s="206" t="s">
        <v>150</v>
      </c>
      <c r="G328" s="15"/>
      <c r="H328" s="207">
        <v>103.17</v>
      </c>
      <c r="I328" s="208"/>
      <c r="J328" s="15"/>
      <c r="K328" s="15"/>
      <c r="L328" s="204"/>
      <c r="M328" s="209"/>
      <c r="N328" s="210"/>
      <c r="O328" s="210"/>
      <c r="P328" s="210"/>
      <c r="Q328" s="210"/>
      <c r="R328" s="210"/>
      <c r="S328" s="210"/>
      <c r="T328" s="211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05" t="s">
        <v>140</v>
      </c>
      <c r="AU328" s="205" t="s">
        <v>87</v>
      </c>
      <c r="AV328" s="15" t="s">
        <v>138</v>
      </c>
      <c r="AW328" s="15" t="s">
        <v>31</v>
      </c>
      <c r="AX328" s="15" t="s">
        <v>85</v>
      </c>
      <c r="AY328" s="205" t="s">
        <v>128</v>
      </c>
    </row>
    <row r="329" s="2" customFormat="1" ht="49.05" customHeight="1">
      <c r="A329" s="37"/>
      <c r="B329" s="170"/>
      <c r="C329" s="171" t="s">
        <v>421</v>
      </c>
      <c r="D329" s="171" t="s">
        <v>133</v>
      </c>
      <c r="E329" s="172" t="s">
        <v>467</v>
      </c>
      <c r="F329" s="173" t="s">
        <v>468</v>
      </c>
      <c r="G329" s="174" t="s">
        <v>211</v>
      </c>
      <c r="H329" s="175">
        <v>412.68000000000001</v>
      </c>
      <c r="I329" s="176"/>
      <c r="J329" s="177">
        <f>ROUND(I329*H329,2)</f>
        <v>0</v>
      </c>
      <c r="K329" s="173" t="s">
        <v>137</v>
      </c>
      <c r="L329" s="38"/>
      <c r="M329" s="178" t="s">
        <v>1</v>
      </c>
      <c r="N329" s="179" t="s">
        <v>42</v>
      </c>
      <c r="O329" s="76"/>
      <c r="P329" s="180">
        <f>O329*H329</f>
        <v>0</v>
      </c>
      <c r="Q329" s="180">
        <v>0</v>
      </c>
      <c r="R329" s="180">
        <f>Q329*H329</f>
        <v>0</v>
      </c>
      <c r="S329" s="180">
        <v>0</v>
      </c>
      <c r="T329" s="18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2" t="s">
        <v>138</v>
      </c>
      <c r="AT329" s="182" t="s">
        <v>133</v>
      </c>
      <c r="AU329" s="182" t="s">
        <v>87</v>
      </c>
      <c r="AY329" s="18" t="s">
        <v>128</v>
      </c>
      <c r="BE329" s="183">
        <f>IF(N329="základní",J329,0)</f>
        <v>0</v>
      </c>
      <c r="BF329" s="183">
        <f>IF(N329="snížená",J329,0)</f>
        <v>0</v>
      </c>
      <c r="BG329" s="183">
        <f>IF(N329="zákl. přenesená",J329,0)</f>
        <v>0</v>
      </c>
      <c r="BH329" s="183">
        <f>IF(N329="sníž. přenesená",J329,0)</f>
        <v>0</v>
      </c>
      <c r="BI329" s="183">
        <f>IF(N329="nulová",J329,0)</f>
        <v>0</v>
      </c>
      <c r="BJ329" s="18" t="s">
        <v>85</v>
      </c>
      <c r="BK329" s="183">
        <f>ROUND(I329*H329,2)</f>
        <v>0</v>
      </c>
      <c r="BL329" s="18" t="s">
        <v>138</v>
      </c>
      <c r="BM329" s="182" t="s">
        <v>424</v>
      </c>
    </row>
    <row r="330" s="2" customFormat="1">
      <c r="A330" s="37"/>
      <c r="B330" s="38"/>
      <c r="C330" s="37"/>
      <c r="D330" s="184" t="s">
        <v>139</v>
      </c>
      <c r="E330" s="37"/>
      <c r="F330" s="185" t="s">
        <v>468</v>
      </c>
      <c r="G330" s="37"/>
      <c r="H330" s="37"/>
      <c r="I330" s="186"/>
      <c r="J330" s="37"/>
      <c r="K330" s="37"/>
      <c r="L330" s="38"/>
      <c r="M330" s="187"/>
      <c r="N330" s="188"/>
      <c r="O330" s="76"/>
      <c r="P330" s="76"/>
      <c r="Q330" s="76"/>
      <c r="R330" s="76"/>
      <c r="S330" s="76"/>
      <c r="T330" s="7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8" t="s">
        <v>139</v>
      </c>
      <c r="AU330" s="18" t="s">
        <v>87</v>
      </c>
    </row>
    <row r="331" s="13" customFormat="1">
      <c r="A331" s="13"/>
      <c r="B331" s="189"/>
      <c r="C331" s="13"/>
      <c r="D331" s="184" t="s">
        <v>140</v>
      </c>
      <c r="E331" s="190" t="s">
        <v>1</v>
      </c>
      <c r="F331" s="191" t="s">
        <v>463</v>
      </c>
      <c r="G331" s="13"/>
      <c r="H331" s="190" t="s">
        <v>1</v>
      </c>
      <c r="I331" s="192"/>
      <c r="J331" s="13"/>
      <c r="K331" s="13"/>
      <c r="L331" s="189"/>
      <c r="M331" s="193"/>
      <c r="N331" s="194"/>
      <c r="O331" s="194"/>
      <c r="P331" s="194"/>
      <c r="Q331" s="194"/>
      <c r="R331" s="194"/>
      <c r="S331" s="194"/>
      <c r="T331" s="19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0" t="s">
        <v>140</v>
      </c>
      <c r="AU331" s="190" t="s">
        <v>87</v>
      </c>
      <c r="AV331" s="13" t="s">
        <v>85</v>
      </c>
      <c r="AW331" s="13" t="s">
        <v>31</v>
      </c>
      <c r="AX331" s="13" t="s">
        <v>77</v>
      </c>
      <c r="AY331" s="190" t="s">
        <v>128</v>
      </c>
    </row>
    <row r="332" s="14" customFormat="1">
      <c r="A332" s="14"/>
      <c r="B332" s="196"/>
      <c r="C332" s="14"/>
      <c r="D332" s="184" t="s">
        <v>140</v>
      </c>
      <c r="E332" s="197" t="s">
        <v>1</v>
      </c>
      <c r="F332" s="198" t="s">
        <v>638</v>
      </c>
      <c r="G332" s="14"/>
      <c r="H332" s="199">
        <v>103.5</v>
      </c>
      <c r="I332" s="200"/>
      <c r="J332" s="14"/>
      <c r="K332" s="14"/>
      <c r="L332" s="196"/>
      <c r="M332" s="201"/>
      <c r="N332" s="202"/>
      <c r="O332" s="202"/>
      <c r="P332" s="202"/>
      <c r="Q332" s="202"/>
      <c r="R332" s="202"/>
      <c r="S332" s="202"/>
      <c r="T332" s="20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7" t="s">
        <v>140</v>
      </c>
      <c r="AU332" s="197" t="s">
        <v>87</v>
      </c>
      <c r="AV332" s="14" t="s">
        <v>87</v>
      </c>
      <c r="AW332" s="14" t="s">
        <v>31</v>
      </c>
      <c r="AX332" s="14" t="s">
        <v>77</v>
      </c>
      <c r="AY332" s="197" t="s">
        <v>128</v>
      </c>
    </row>
    <row r="333" s="13" customFormat="1">
      <c r="A333" s="13"/>
      <c r="B333" s="189"/>
      <c r="C333" s="13"/>
      <c r="D333" s="184" t="s">
        <v>140</v>
      </c>
      <c r="E333" s="190" t="s">
        <v>1</v>
      </c>
      <c r="F333" s="191" t="s">
        <v>465</v>
      </c>
      <c r="G333" s="13"/>
      <c r="H333" s="190" t="s">
        <v>1</v>
      </c>
      <c r="I333" s="192"/>
      <c r="J333" s="13"/>
      <c r="K333" s="13"/>
      <c r="L333" s="189"/>
      <c r="M333" s="193"/>
      <c r="N333" s="194"/>
      <c r="O333" s="194"/>
      <c r="P333" s="194"/>
      <c r="Q333" s="194"/>
      <c r="R333" s="194"/>
      <c r="S333" s="194"/>
      <c r="T333" s="19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0" t="s">
        <v>140</v>
      </c>
      <c r="AU333" s="190" t="s">
        <v>87</v>
      </c>
      <c r="AV333" s="13" t="s">
        <v>85</v>
      </c>
      <c r="AW333" s="13" t="s">
        <v>31</v>
      </c>
      <c r="AX333" s="13" t="s">
        <v>77</v>
      </c>
      <c r="AY333" s="190" t="s">
        <v>128</v>
      </c>
    </row>
    <row r="334" s="14" customFormat="1">
      <c r="A334" s="14"/>
      <c r="B334" s="196"/>
      <c r="C334" s="14"/>
      <c r="D334" s="184" t="s">
        <v>140</v>
      </c>
      <c r="E334" s="197" t="s">
        <v>1</v>
      </c>
      <c r="F334" s="198" t="s">
        <v>639</v>
      </c>
      <c r="G334" s="14"/>
      <c r="H334" s="199">
        <v>309.18000000000001</v>
      </c>
      <c r="I334" s="200"/>
      <c r="J334" s="14"/>
      <c r="K334" s="14"/>
      <c r="L334" s="196"/>
      <c r="M334" s="201"/>
      <c r="N334" s="202"/>
      <c r="O334" s="202"/>
      <c r="P334" s="202"/>
      <c r="Q334" s="202"/>
      <c r="R334" s="202"/>
      <c r="S334" s="202"/>
      <c r="T334" s="20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197" t="s">
        <v>140</v>
      </c>
      <c r="AU334" s="197" t="s">
        <v>87</v>
      </c>
      <c r="AV334" s="14" t="s">
        <v>87</v>
      </c>
      <c r="AW334" s="14" t="s">
        <v>31</v>
      </c>
      <c r="AX334" s="14" t="s">
        <v>77</v>
      </c>
      <c r="AY334" s="197" t="s">
        <v>128</v>
      </c>
    </row>
    <row r="335" s="15" customFormat="1">
      <c r="A335" s="15"/>
      <c r="B335" s="204"/>
      <c r="C335" s="15"/>
      <c r="D335" s="184" t="s">
        <v>140</v>
      </c>
      <c r="E335" s="205" t="s">
        <v>1</v>
      </c>
      <c r="F335" s="206" t="s">
        <v>150</v>
      </c>
      <c r="G335" s="15"/>
      <c r="H335" s="207">
        <v>412.68000000000001</v>
      </c>
      <c r="I335" s="208"/>
      <c r="J335" s="15"/>
      <c r="K335" s="15"/>
      <c r="L335" s="204"/>
      <c r="M335" s="209"/>
      <c r="N335" s="210"/>
      <c r="O335" s="210"/>
      <c r="P335" s="210"/>
      <c r="Q335" s="210"/>
      <c r="R335" s="210"/>
      <c r="S335" s="210"/>
      <c r="T335" s="21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05" t="s">
        <v>140</v>
      </c>
      <c r="AU335" s="205" t="s">
        <v>87</v>
      </c>
      <c r="AV335" s="15" t="s">
        <v>138</v>
      </c>
      <c r="AW335" s="15" t="s">
        <v>31</v>
      </c>
      <c r="AX335" s="15" t="s">
        <v>85</v>
      </c>
      <c r="AY335" s="205" t="s">
        <v>128</v>
      </c>
    </row>
    <row r="336" s="2" customFormat="1" ht="44.25" customHeight="1">
      <c r="A336" s="37"/>
      <c r="B336" s="170"/>
      <c r="C336" s="171" t="s">
        <v>257</v>
      </c>
      <c r="D336" s="171" t="s">
        <v>133</v>
      </c>
      <c r="E336" s="172" t="s">
        <v>473</v>
      </c>
      <c r="F336" s="173" t="s">
        <v>474</v>
      </c>
      <c r="G336" s="174" t="s">
        <v>211</v>
      </c>
      <c r="H336" s="175">
        <v>41.093000000000004</v>
      </c>
      <c r="I336" s="176"/>
      <c r="J336" s="177">
        <f>ROUND(I336*H336,2)</f>
        <v>0</v>
      </c>
      <c r="K336" s="173" t="s">
        <v>137</v>
      </c>
      <c r="L336" s="38"/>
      <c r="M336" s="178" t="s">
        <v>1</v>
      </c>
      <c r="N336" s="179" t="s">
        <v>42</v>
      </c>
      <c r="O336" s="76"/>
      <c r="P336" s="180">
        <f>O336*H336</f>
        <v>0</v>
      </c>
      <c r="Q336" s="180">
        <v>0</v>
      </c>
      <c r="R336" s="180">
        <f>Q336*H336</f>
        <v>0</v>
      </c>
      <c r="S336" s="180">
        <v>0</v>
      </c>
      <c r="T336" s="181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2" t="s">
        <v>138</v>
      </c>
      <c r="AT336" s="182" t="s">
        <v>133</v>
      </c>
      <c r="AU336" s="182" t="s">
        <v>87</v>
      </c>
      <c r="AY336" s="18" t="s">
        <v>128</v>
      </c>
      <c r="BE336" s="183">
        <f>IF(N336="základní",J336,0)</f>
        <v>0</v>
      </c>
      <c r="BF336" s="183">
        <f>IF(N336="snížená",J336,0)</f>
        <v>0</v>
      </c>
      <c r="BG336" s="183">
        <f>IF(N336="zákl. přenesená",J336,0)</f>
        <v>0</v>
      </c>
      <c r="BH336" s="183">
        <f>IF(N336="sníž. přenesená",J336,0)</f>
        <v>0</v>
      </c>
      <c r="BI336" s="183">
        <f>IF(N336="nulová",J336,0)</f>
        <v>0</v>
      </c>
      <c r="BJ336" s="18" t="s">
        <v>85</v>
      </c>
      <c r="BK336" s="183">
        <f>ROUND(I336*H336,2)</f>
        <v>0</v>
      </c>
      <c r="BL336" s="18" t="s">
        <v>138</v>
      </c>
      <c r="BM336" s="182" t="s">
        <v>432</v>
      </c>
    </row>
    <row r="337" s="2" customFormat="1">
      <c r="A337" s="37"/>
      <c r="B337" s="38"/>
      <c r="C337" s="37"/>
      <c r="D337" s="184" t="s">
        <v>139</v>
      </c>
      <c r="E337" s="37"/>
      <c r="F337" s="185" t="s">
        <v>474</v>
      </c>
      <c r="G337" s="37"/>
      <c r="H337" s="37"/>
      <c r="I337" s="186"/>
      <c r="J337" s="37"/>
      <c r="K337" s="37"/>
      <c r="L337" s="38"/>
      <c r="M337" s="187"/>
      <c r="N337" s="188"/>
      <c r="O337" s="76"/>
      <c r="P337" s="76"/>
      <c r="Q337" s="76"/>
      <c r="R337" s="76"/>
      <c r="S337" s="76"/>
      <c r="T337" s="7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8" t="s">
        <v>139</v>
      </c>
      <c r="AU337" s="18" t="s">
        <v>87</v>
      </c>
    </row>
    <row r="338" s="13" customFormat="1">
      <c r="A338" s="13"/>
      <c r="B338" s="189"/>
      <c r="C338" s="13"/>
      <c r="D338" s="184" t="s">
        <v>140</v>
      </c>
      <c r="E338" s="190" t="s">
        <v>1</v>
      </c>
      <c r="F338" s="191" t="s">
        <v>477</v>
      </c>
      <c r="G338" s="13"/>
      <c r="H338" s="190" t="s">
        <v>1</v>
      </c>
      <c r="I338" s="192"/>
      <c r="J338" s="13"/>
      <c r="K338" s="13"/>
      <c r="L338" s="189"/>
      <c r="M338" s="193"/>
      <c r="N338" s="194"/>
      <c r="O338" s="194"/>
      <c r="P338" s="194"/>
      <c r="Q338" s="194"/>
      <c r="R338" s="194"/>
      <c r="S338" s="194"/>
      <c r="T338" s="19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0" t="s">
        <v>140</v>
      </c>
      <c r="AU338" s="190" t="s">
        <v>87</v>
      </c>
      <c r="AV338" s="13" t="s">
        <v>85</v>
      </c>
      <c r="AW338" s="13" t="s">
        <v>31</v>
      </c>
      <c r="AX338" s="13" t="s">
        <v>77</v>
      </c>
      <c r="AY338" s="190" t="s">
        <v>128</v>
      </c>
    </row>
    <row r="339" s="14" customFormat="1">
      <c r="A339" s="14"/>
      <c r="B339" s="196"/>
      <c r="C339" s="14"/>
      <c r="D339" s="184" t="s">
        <v>140</v>
      </c>
      <c r="E339" s="197" t="s">
        <v>1</v>
      </c>
      <c r="F339" s="198" t="s">
        <v>640</v>
      </c>
      <c r="G339" s="14"/>
      <c r="H339" s="199">
        <v>41.093000000000004</v>
      </c>
      <c r="I339" s="200"/>
      <c r="J339" s="14"/>
      <c r="K339" s="14"/>
      <c r="L339" s="196"/>
      <c r="M339" s="201"/>
      <c r="N339" s="202"/>
      <c r="O339" s="202"/>
      <c r="P339" s="202"/>
      <c r="Q339" s="202"/>
      <c r="R339" s="202"/>
      <c r="S339" s="202"/>
      <c r="T339" s="20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7" t="s">
        <v>140</v>
      </c>
      <c r="AU339" s="197" t="s">
        <v>87</v>
      </c>
      <c r="AV339" s="14" t="s">
        <v>87</v>
      </c>
      <c r="AW339" s="14" t="s">
        <v>31</v>
      </c>
      <c r="AX339" s="14" t="s">
        <v>77</v>
      </c>
      <c r="AY339" s="197" t="s">
        <v>128</v>
      </c>
    </row>
    <row r="340" s="15" customFormat="1">
      <c r="A340" s="15"/>
      <c r="B340" s="204"/>
      <c r="C340" s="15"/>
      <c r="D340" s="184" t="s">
        <v>140</v>
      </c>
      <c r="E340" s="205" t="s">
        <v>1</v>
      </c>
      <c r="F340" s="206" t="s">
        <v>150</v>
      </c>
      <c r="G340" s="15"/>
      <c r="H340" s="207">
        <v>41.093000000000004</v>
      </c>
      <c r="I340" s="208"/>
      <c r="J340" s="15"/>
      <c r="K340" s="15"/>
      <c r="L340" s="204"/>
      <c r="M340" s="209"/>
      <c r="N340" s="210"/>
      <c r="O340" s="210"/>
      <c r="P340" s="210"/>
      <c r="Q340" s="210"/>
      <c r="R340" s="210"/>
      <c r="S340" s="210"/>
      <c r="T340" s="211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05" t="s">
        <v>140</v>
      </c>
      <c r="AU340" s="205" t="s">
        <v>87</v>
      </c>
      <c r="AV340" s="15" t="s">
        <v>138</v>
      </c>
      <c r="AW340" s="15" t="s">
        <v>31</v>
      </c>
      <c r="AX340" s="15" t="s">
        <v>85</v>
      </c>
      <c r="AY340" s="205" t="s">
        <v>128</v>
      </c>
    </row>
    <row r="341" s="2" customFormat="1" ht="62.7" customHeight="1">
      <c r="A341" s="37"/>
      <c r="B341" s="170"/>
      <c r="C341" s="171" t="s">
        <v>433</v>
      </c>
      <c r="D341" s="171" t="s">
        <v>133</v>
      </c>
      <c r="E341" s="172" t="s">
        <v>481</v>
      </c>
      <c r="F341" s="173" t="s">
        <v>482</v>
      </c>
      <c r="G341" s="174" t="s">
        <v>211</v>
      </c>
      <c r="H341" s="175">
        <v>164.37200000000001</v>
      </c>
      <c r="I341" s="176"/>
      <c r="J341" s="177">
        <f>ROUND(I341*H341,2)</f>
        <v>0</v>
      </c>
      <c r="K341" s="173" t="s">
        <v>137</v>
      </c>
      <c r="L341" s="38"/>
      <c r="M341" s="178" t="s">
        <v>1</v>
      </c>
      <c r="N341" s="179" t="s">
        <v>42</v>
      </c>
      <c r="O341" s="76"/>
      <c r="P341" s="180">
        <f>O341*H341</f>
        <v>0</v>
      </c>
      <c r="Q341" s="180">
        <v>0</v>
      </c>
      <c r="R341" s="180">
        <f>Q341*H341</f>
        <v>0</v>
      </c>
      <c r="S341" s="180">
        <v>0</v>
      </c>
      <c r="T341" s="181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2" t="s">
        <v>138</v>
      </c>
      <c r="AT341" s="182" t="s">
        <v>133</v>
      </c>
      <c r="AU341" s="182" t="s">
        <v>87</v>
      </c>
      <c r="AY341" s="18" t="s">
        <v>128</v>
      </c>
      <c r="BE341" s="183">
        <f>IF(N341="základní",J341,0)</f>
        <v>0</v>
      </c>
      <c r="BF341" s="183">
        <f>IF(N341="snížená",J341,0)</f>
        <v>0</v>
      </c>
      <c r="BG341" s="183">
        <f>IF(N341="zákl. přenesená",J341,0)</f>
        <v>0</v>
      </c>
      <c r="BH341" s="183">
        <f>IF(N341="sníž. přenesená",J341,0)</f>
        <v>0</v>
      </c>
      <c r="BI341" s="183">
        <f>IF(N341="nulová",J341,0)</f>
        <v>0</v>
      </c>
      <c r="BJ341" s="18" t="s">
        <v>85</v>
      </c>
      <c r="BK341" s="183">
        <f>ROUND(I341*H341,2)</f>
        <v>0</v>
      </c>
      <c r="BL341" s="18" t="s">
        <v>138</v>
      </c>
      <c r="BM341" s="182" t="s">
        <v>435</v>
      </c>
    </row>
    <row r="342" s="2" customFormat="1">
      <c r="A342" s="37"/>
      <c r="B342" s="38"/>
      <c r="C342" s="37"/>
      <c r="D342" s="184" t="s">
        <v>139</v>
      </c>
      <c r="E342" s="37"/>
      <c r="F342" s="185" t="s">
        <v>482</v>
      </c>
      <c r="G342" s="37"/>
      <c r="H342" s="37"/>
      <c r="I342" s="186"/>
      <c r="J342" s="37"/>
      <c r="K342" s="37"/>
      <c r="L342" s="38"/>
      <c r="M342" s="187"/>
      <c r="N342" s="188"/>
      <c r="O342" s="76"/>
      <c r="P342" s="76"/>
      <c r="Q342" s="76"/>
      <c r="R342" s="76"/>
      <c r="S342" s="76"/>
      <c r="T342" s="7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8" t="s">
        <v>139</v>
      </c>
      <c r="AU342" s="18" t="s">
        <v>87</v>
      </c>
    </row>
    <row r="343" s="13" customFormat="1">
      <c r="A343" s="13"/>
      <c r="B343" s="189"/>
      <c r="C343" s="13"/>
      <c r="D343" s="184" t="s">
        <v>140</v>
      </c>
      <c r="E343" s="190" t="s">
        <v>1</v>
      </c>
      <c r="F343" s="191" t="s">
        <v>477</v>
      </c>
      <c r="G343" s="13"/>
      <c r="H343" s="190" t="s">
        <v>1</v>
      </c>
      <c r="I343" s="192"/>
      <c r="J343" s="13"/>
      <c r="K343" s="13"/>
      <c r="L343" s="189"/>
      <c r="M343" s="193"/>
      <c r="N343" s="194"/>
      <c r="O343" s="194"/>
      <c r="P343" s="194"/>
      <c r="Q343" s="194"/>
      <c r="R343" s="194"/>
      <c r="S343" s="194"/>
      <c r="T343" s="19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0" t="s">
        <v>140</v>
      </c>
      <c r="AU343" s="190" t="s">
        <v>87</v>
      </c>
      <c r="AV343" s="13" t="s">
        <v>85</v>
      </c>
      <c r="AW343" s="13" t="s">
        <v>31</v>
      </c>
      <c r="AX343" s="13" t="s">
        <v>77</v>
      </c>
      <c r="AY343" s="190" t="s">
        <v>128</v>
      </c>
    </row>
    <row r="344" s="14" customFormat="1">
      <c r="A344" s="14"/>
      <c r="B344" s="196"/>
      <c r="C344" s="14"/>
      <c r="D344" s="184" t="s">
        <v>140</v>
      </c>
      <c r="E344" s="197" t="s">
        <v>1</v>
      </c>
      <c r="F344" s="198" t="s">
        <v>641</v>
      </c>
      <c r="G344" s="14"/>
      <c r="H344" s="199">
        <v>164.37200000000001</v>
      </c>
      <c r="I344" s="200"/>
      <c r="J344" s="14"/>
      <c r="K344" s="14"/>
      <c r="L344" s="196"/>
      <c r="M344" s="201"/>
      <c r="N344" s="202"/>
      <c r="O344" s="202"/>
      <c r="P344" s="202"/>
      <c r="Q344" s="202"/>
      <c r="R344" s="202"/>
      <c r="S344" s="202"/>
      <c r="T344" s="20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7" t="s">
        <v>140</v>
      </c>
      <c r="AU344" s="197" t="s">
        <v>87</v>
      </c>
      <c r="AV344" s="14" t="s">
        <v>87</v>
      </c>
      <c r="AW344" s="14" t="s">
        <v>31</v>
      </c>
      <c r="AX344" s="14" t="s">
        <v>77</v>
      </c>
      <c r="AY344" s="197" t="s">
        <v>128</v>
      </c>
    </row>
    <row r="345" s="15" customFormat="1">
      <c r="A345" s="15"/>
      <c r="B345" s="204"/>
      <c r="C345" s="15"/>
      <c r="D345" s="184" t="s">
        <v>140</v>
      </c>
      <c r="E345" s="205" t="s">
        <v>1</v>
      </c>
      <c r="F345" s="206" t="s">
        <v>150</v>
      </c>
      <c r="G345" s="15"/>
      <c r="H345" s="207">
        <v>164.37200000000001</v>
      </c>
      <c r="I345" s="208"/>
      <c r="J345" s="15"/>
      <c r="K345" s="15"/>
      <c r="L345" s="204"/>
      <c r="M345" s="222"/>
      <c r="N345" s="223"/>
      <c r="O345" s="223"/>
      <c r="P345" s="223"/>
      <c r="Q345" s="223"/>
      <c r="R345" s="223"/>
      <c r="S345" s="223"/>
      <c r="T345" s="22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05" t="s">
        <v>140</v>
      </c>
      <c r="AU345" s="205" t="s">
        <v>87</v>
      </c>
      <c r="AV345" s="15" t="s">
        <v>138</v>
      </c>
      <c r="AW345" s="15" t="s">
        <v>31</v>
      </c>
      <c r="AX345" s="15" t="s">
        <v>85</v>
      </c>
      <c r="AY345" s="205" t="s">
        <v>128</v>
      </c>
    </row>
    <row r="346" s="2" customFormat="1" ht="6.96" customHeight="1">
      <c r="A346" s="37"/>
      <c r="B346" s="59"/>
      <c r="C346" s="60"/>
      <c r="D346" s="60"/>
      <c r="E346" s="60"/>
      <c r="F346" s="60"/>
      <c r="G346" s="60"/>
      <c r="H346" s="60"/>
      <c r="I346" s="60"/>
      <c r="J346" s="60"/>
      <c r="K346" s="60"/>
      <c r="L346" s="38"/>
      <c r="M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</row>
  </sheetData>
  <autoFilter ref="C122:K34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Chodník v obci Krašovice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642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26</v>
      </c>
      <c r="G12" s="37"/>
      <c r="H12" s="37"/>
      <c r="I12" s="31" t="s">
        <v>22</v>
      </c>
      <c r="J12" s="68" t="str">
        <f>'Rekapitulace stavby'!AN8</f>
        <v>14. 9. 2022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>06324827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DRS stavební s.r.o. </v>
      </c>
      <c r="F24" s="37"/>
      <c r="G24" s="37"/>
      <c r="H24" s="37"/>
      <c r="I24" s="31" t="s">
        <v>27</v>
      </c>
      <c r="J24" s="26" t="str">
        <f>IF('Rekapitulace stavby'!AN20="","",'Rekapitulace stavby'!AN20)</f>
        <v>CZ06324827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ROUND(J117,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ROUND((SUM(BE117:BE167)),  2)</f>
        <v>0</v>
      </c>
      <c r="G33" s="37"/>
      <c r="H33" s="37"/>
      <c r="I33" s="127">
        <v>0.20999999999999999</v>
      </c>
      <c r="J33" s="126">
        <f>ROUND(((SUM(BE117:BE167))*I33),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ROUND((SUM(BF117:BF167)),  2)</f>
        <v>0</v>
      </c>
      <c r="G34" s="37"/>
      <c r="H34" s="37"/>
      <c r="I34" s="127">
        <v>0.14999999999999999</v>
      </c>
      <c r="J34" s="126">
        <f>ROUND(((SUM(BF117:BF167))*I34),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ROUND((SUM(BG117:BG167)),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ROUND((SUM(BH117:BH167)),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ROUND((SUM(BI117:BI167)),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Chodník v obci Krašovice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VRN - Vedlejší rozpočtové...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14. 9. 2022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DRS stavební s.r.o.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J117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643</v>
      </c>
      <c r="E97" s="141"/>
      <c r="F97" s="141"/>
      <c r="G97" s="141"/>
      <c r="H97" s="141"/>
      <c r="I97" s="141"/>
      <c r="J97" s="142">
        <f>J118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113</v>
      </c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7"/>
      <c r="D107" s="37"/>
      <c r="E107" s="120" t="str">
        <f>E7</f>
        <v>Chodník v obci Krašovice</v>
      </c>
      <c r="F107" s="31"/>
      <c r="G107" s="31"/>
      <c r="H107" s="31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103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E9</f>
        <v>VRN - Vedlejší rozpočtové...</v>
      </c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7"/>
      <c r="E111" s="37"/>
      <c r="F111" s="26" t="str">
        <f>F12</f>
        <v xml:space="preserve"> </v>
      </c>
      <c r="G111" s="37"/>
      <c r="H111" s="37"/>
      <c r="I111" s="31" t="s">
        <v>22</v>
      </c>
      <c r="J111" s="68" t="str">
        <f>IF(J12="","",J12)</f>
        <v>14. 9. 2022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7"/>
      <c r="E113" s="37"/>
      <c r="F113" s="26" t="str">
        <f>E15</f>
        <v xml:space="preserve"> </v>
      </c>
      <c r="G113" s="37"/>
      <c r="H113" s="37"/>
      <c r="I113" s="31" t="s">
        <v>30</v>
      </c>
      <c r="J113" s="35" t="str">
        <f>E21</f>
        <v xml:space="preserve"> 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7"/>
      <c r="E114" s="37"/>
      <c r="F114" s="26" t="str">
        <f>IF(E18="","",E18)</f>
        <v>Vyplň údaj</v>
      </c>
      <c r="G114" s="37"/>
      <c r="H114" s="37"/>
      <c r="I114" s="31" t="s">
        <v>32</v>
      </c>
      <c r="J114" s="35" t="str">
        <f>E24</f>
        <v xml:space="preserve">DRS stavební s.r.o.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47"/>
      <c r="B116" s="148"/>
      <c r="C116" s="149" t="s">
        <v>114</v>
      </c>
      <c r="D116" s="150" t="s">
        <v>62</v>
      </c>
      <c r="E116" s="150" t="s">
        <v>58</v>
      </c>
      <c r="F116" s="150" t="s">
        <v>59</v>
      </c>
      <c r="G116" s="150" t="s">
        <v>115</v>
      </c>
      <c r="H116" s="150" t="s">
        <v>116</v>
      </c>
      <c r="I116" s="150" t="s">
        <v>117</v>
      </c>
      <c r="J116" s="150" t="s">
        <v>107</v>
      </c>
      <c r="K116" s="151" t="s">
        <v>118</v>
      </c>
      <c r="L116" s="152"/>
      <c r="M116" s="85" t="s">
        <v>1</v>
      </c>
      <c r="N116" s="86" t="s">
        <v>41</v>
      </c>
      <c r="O116" s="86" t="s">
        <v>119</v>
      </c>
      <c r="P116" s="86" t="s">
        <v>120</v>
      </c>
      <c r="Q116" s="86" t="s">
        <v>121</v>
      </c>
      <c r="R116" s="86" t="s">
        <v>122</v>
      </c>
      <c r="S116" s="86" t="s">
        <v>123</v>
      </c>
      <c r="T116" s="87" t="s">
        <v>124</v>
      </c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</row>
    <row r="117" s="2" customFormat="1" ht="22.8" customHeight="1">
      <c r="A117" s="37"/>
      <c r="B117" s="38"/>
      <c r="C117" s="92" t="s">
        <v>125</v>
      </c>
      <c r="D117" s="37"/>
      <c r="E117" s="37"/>
      <c r="F117" s="37"/>
      <c r="G117" s="37"/>
      <c r="H117" s="37"/>
      <c r="I117" s="37"/>
      <c r="J117" s="153">
        <f>BK117</f>
        <v>0</v>
      </c>
      <c r="K117" s="37"/>
      <c r="L117" s="38"/>
      <c r="M117" s="88"/>
      <c r="N117" s="72"/>
      <c r="O117" s="89"/>
      <c r="P117" s="154">
        <f>P118</f>
        <v>0</v>
      </c>
      <c r="Q117" s="89"/>
      <c r="R117" s="154">
        <f>R118</f>
        <v>0</v>
      </c>
      <c r="S117" s="89"/>
      <c r="T117" s="155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76</v>
      </c>
      <c r="AU117" s="18" t="s">
        <v>109</v>
      </c>
      <c r="BK117" s="156">
        <f>BK118</f>
        <v>0</v>
      </c>
    </row>
    <row r="118" s="12" customFormat="1" ht="25.92" customHeight="1">
      <c r="A118" s="12"/>
      <c r="B118" s="157"/>
      <c r="C118" s="12"/>
      <c r="D118" s="158" t="s">
        <v>76</v>
      </c>
      <c r="E118" s="159" t="s">
        <v>99</v>
      </c>
      <c r="F118" s="159" t="s">
        <v>644</v>
      </c>
      <c r="G118" s="12"/>
      <c r="H118" s="12"/>
      <c r="I118" s="160"/>
      <c r="J118" s="161">
        <f>BK118</f>
        <v>0</v>
      </c>
      <c r="K118" s="12"/>
      <c r="L118" s="157"/>
      <c r="M118" s="162"/>
      <c r="N118" s="163"/>
      <c r="O118" s="163"/>
      <c r="P118" s="164">
        <f>SUM(P119:P167)</f>
        <v>0</v>
      </c>
      <c r="Q118" s="163"/>
      <c r="R118" s="164">
        <f>SUM(R119:R167)</f>
        <v>0</v>
      </c>
      <c r="S118" s="163"/>
      <c r="T118" s="165">
        <f>SUM(T119:T167)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8" t="s">
        <v>158</v>
      </c>
      <c r="AT118" s="166" t="s">
        <v>76</v>
      </c>
      <c r="AU118" s="166" t="s">
        <v>77</v>
      </c>
      <c r="AY118" s="158" t="s">
        <v>128</v>
      </c>
      <c r="BK118" s="167">
        <f>SUM(BK119:BK167)</f>
        <v>0</v>
      </c>
    </row>
    <row r="119" s="2" customFormat="1" ht="16.5" customHeight="1">
      <c r="A119" s="37"/>
      <c r="B119" s="170"/>
      <c r="C119" s="171" t="s">
        <v>85</v>
      </c>
      <c r="D119" s="171" t="s">
        <v>133</v>
      </c>
      <c r="E119" s="172" t="s">
        <v>645</v>
      </c>
      <c r="F119" s="173" t="s">
        <v>646</v>
      </c>
      <c r="G119" s="174" t="s">
        <v>454</v>
      </c>
      <c r="H119" s="175">
        <v>1</v>
      </c>
      <c r="I119" s="176"/>
      <c r="J119" s="177">
        <f>ROUND(I119*H119,2)</f>
        <v>0</v>
      </c>
      <c r="K119" s="173" t="s">
        <v>303</v>
      </c>
      <c r="L119" s="38"/>
      <c r="M119" s="178" t="s">
        <v>1</v>
      </c>
      <c r="N119" s="179" t="s">
        <v>42</v>
      </c>
      <c r="O119" s="76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2" t="s">
        <v>138</v>
      </c>
      <c r="AT119" s="182" t="s">
        <v>133</v>
      </c>
      <c r="AU119" s="182" t="s">
        <v>85</v>
      </c>
      <c r="AY119" s="18" t="s">
        <v>128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8" t="s">
        <v>85</v>
      </c>
      <c r="BK119" s="183">
        <f>ROUND(I119*H119,2)</f>
        <v>0</v>
      </c>
      <c r="BL119" s="18" t="s">
        <v>138</v>
      </c>
      <c r="BM119" s="182" t="s">
        <v>87</v>
      </c>
    </row>
    <row r="120" s="2" customFormat="1">
      <c r="A120" s="37"/>
      <c r="B120" s="38"/>
      <c r="C120" s="37"/>
      <c r="D120" s="184" t="s">
        <v>139</v>
      </c>
      <c r="E120" s="37"/>
      <c r="F120" s="185" t="s">
        <v>646</v>
      </c>
      <c r="G120" s="37"/>
      <c r="H120" s="37"/>
      <c r="I120" s="186"/>
      <c r="J120" s="37"/>
      <c r="K120" s="37"/>
      <c r="L120" s="38"/>
      <c r="M120" s="187"/>
      <c r="N120" s="188"/>
      <c r="O120" s="76"/>
      <c r="P120" s="76"/>
      <c r="Q120" s="76"/>
      <c r="R120" s="76"/>
      <c r="S120" s="76"/>
      <c r="T120" s="7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139</v>
      </c>
      <c r="AU120" s="18" t="s">
        <v>85</v>
      </c>
    </row>
    <row r="121" s="13" customFormat="1">
      <c r="A121" s="13"/>
      <c r="B121" s="189"/>
      <c r="C121" s="13"/>
      <c r="D121" s="184" t="s">
        <v>140</v>
      </c>
      <c r="E121" s="190" t="s">
        <v>1</v>
      </c>
      <c r="F121" s="191" t="s">
        <v>646</v>
      </c>
      <c r="G121" s="13"/>
      <c r="H121" s="190" t="s">
        <v>1</v>
      </c>
      <c r="I121" s="192"/>
      <c r="J121" s="13"/>
      <c r="K121" s="13"/>
      <c r="L121" s="189"/>
      <c r="M121" s="193"/>
      <c r="N121" s="194"/>
      <c r="O121" s="194"/>
      <c r="P121" s="194"/>
      <c r="Q121" s="194"/>
      <c r="R121" s="194"/>
      <c r="S121" s="194"/>
      <c r="T121" s="19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0" t="s">
        <v>140</v>
      </c>
      <c r="AU121" s="190" t="s">
        <v>85</v>
      </c>
      <c r="AV121" s="13" t="s">
        <v>85</v>
      </c>
      <c r="AW121" s="13" t="s">
        <v>31</v>
      </c>
      <c r="AX121" s="13" t="s">
        <v>77</v>
      </c>
      <c r="AY121" s="190" t="s">
        <v>128</v>
      </c>
    </row>
    <row r="122" s="14" customFormat="1">
      <c r="A122" s="14"/>
      <c r="B122" s="196"/>
      <c r="C122" s="14"/>
      <c r="D122" s="184" t="s">
        <v>140</v>
      </c>
      <c r="E122" s="197" t="s">
        <v>1</v>
      </c>
      <c r="F122" s="198" t="s">
        <v>85</v>
      </c>
      <c r="G122" s="14"/>
      <c r="H122" s="199">
        <v>1</v>
      </c>
      <c r="I122" s="200"/>
      <c r="J122" s="14"/>
      <c r="K122" s="14"/>
      <c r="L122" s="196"/>
      <c r="M122" s="201"/>
      <c r="N122" s="202"/>
      <c r="O122" s="202"/>
      <c r="P122" s="202"/>
      <c r="Q122" s="202"/>
      <c r="R122" s="202"/>
      <c r="S122" s="202"/>
      <c r="T122" s="20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7" t="s">
        <v>140</v>
      </c>
      <c r="AU122" s="197" t="s">
        <v>85</v>
      </c>
      <c r="AV122" s="14" t="s">
        <v>87</v>
      </c>
      <c r="AW122" s="14" t="s">
        <v>31</v>
      </c>
      <c r="AX122" s="14" t="s">
        <v>77</v>
      </c>
      <c r="AY122" s="197" t="s">
        <v>128</v>
      </c>
    </row>
    <row r="123" s="15" customFormat="1">
      <c r="A123" s="15"/>
      <c r="B123" s="204"/>
      <c r="C123" s="15"/>
      <c r="D123" s="184" t="s">
        <v>140</v>
      </c>
      <c r="E123" s="205" t="s">
        <v>1</v>
      </c>
      <c r="F123" s="206" t="s">
        <v>150</v>
      </c>
      <c r="G123" s="15"/>
      <c r="H123" s="207">
        <v>1</v>
      </c>
      <c r="I123" s="208"/>
      <c r="J123" s="15"/>
      <c r="K123" s="15"/>
      <c r="L123" s="204"/>
      <c r="M123" s="209"/>
      <c r="N123" s="210"/>
      <c r="O123" s="210"/>
      <c r="P123" s="210"/>
      <c r="Q123" s="210"/>
      <c r="R123" s="210"/>
      <c r="S123" s="210"/>
      <c r="T123" s="211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05" t="s">
        <v>140</v>
      </c>
      <c r="AU123" s="205" t="s">
        <v>85</v>
      </c>
      <c r="AV123" s="15" t="s">
        <v>138</v>
      </c>
      <c r="AW123" s="15" t="s">
        <v>31</v>
      </c>
      <c r="AX123" s="15" t="s">
        <v>85</v>
      </c>
      <c r="AY123" s="205" t="s">
        <v>128</v>
      </c>
    </row>
    <row r="124" s="2" customFormat="1" ht="16.5" customHeight="1">
      <c r="A124" s="37"/>
      <c r="B124" s="170"/>
      <c r="C124" s="171" t="s">
        <v>87</v>
      </c>
      <c r="D124" s="171" t="s">
        <v>133</v>
      </c>
      <c r="E124" s="172" t="s">
        <v>647</v>
      </c>
      <c r="F124" s="173" t="s">
        <v>648</v>
      </c>
      <c r="G124" s="174" t="s">
        <v>454</v>
      </c>
      <c r="H124" s="175">
        <v>1</v>
      </c>
      <c r="I124" s="176"/>
      <c r="J124" s="177">
        <f>ROUND(I124*H124,2)</f>
        <v>0</v>
      </c>
      <c r="K124" s="173" t="s">
        <v>303</v>
      </c>
      <c r="L124" s="38"/>
      <c r="M124" s="178" t="s">
        <v>1</v>
      </c>
      <c r="N124" s="179" t="s">
        <v>42</v>
      </c>
      <c r="O124" s="76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2" t="s">
        <v>138</v>
      </c>
      <c r="AT124" s="182" t="s">
        <v>133</v>
      </c>
      <c r="AU124" s="182" t="s">
        <v>85</v>
      </c>
      <c r="AY124" s="18" t="s">
        <v>128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8" t="s">
        <v>85</v>
      </c>
      <c r="BK124" s="183">
        <f>ROUND(I124*H124,2)</f>
        <v>0</v>
      </c>
      <c r="BL124" s="18" t="s">
        <v>138</v>
      </c>
      <c r="BM124" s="182" t="s">
        <v>138</v>
      </c>
    </row>
    <row r="125" s="2" customFormat="1">
      <c r="A125" s="37"/>
      <c r="B125" s="38"/>
      <c r="C125" s="37"/>
      <c r="D125" s="184" t="s">
        <v>139</v>
      </c>
      <c r="E125" s="37"/>
      <c r="F125" s="185" t="s">
        <v>648</v>
      </c>
      <c r="G125" s="37"/>
      <c r="H125" s="37"/>
      <c r="I125" s="186"/>
      <c r="J125" s="37"/>
      <c r="K125" s="37"/>
      <c r="L125" s="38"/>
      <c r="M125" s="187"/>
      <c r="N125" s="188"/>
      <c r="O125" s="76"/>
      <c r="P125" s="76"/>
      <c r="Q125" s="76"/>
      <c r="R125" s="76"/>
      <c r="S125" s="76"/>
      <c r="T125" s="7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139</v>
      </c>
      <c r="AU125" s="18" t="s">
        <v>85</v>
      </c>
    </row>
    <row r="126" s="13" customFormat="1">
      <c r="A126" s="13"/>
      <c r="B126" s="189"/>
      <c r="C126" s="13"/>
      <c r="D126" s="184" t="s">
        <v>140</v>
      </c>
      <c r="E126" s="190" t="s">
        <v>1</v>
      </c>
      <c r="F126" s="191" t="s">
        <v>648</v>
      </c>
      <c r="G126" s="13"/>
      <c r="H126" s="190" t="s">
        <v>1</v>
      </c>
      <c r="I126" s="192"/>
      <c r="J126" s="13"/>
      <c r="K126" s="13"/>
      <c r="L126" s="189"/>
      <c r="M126" s="193"/>
      <c r="N126" s="194"/>
      <c r="O126" s="194"/>
      <c r="P126" s="194"/>
      <c r="Q126" s="194"/>
      <c r="R126" s="194"/>
      <c r="S126" s="194"/>
      <c r="T126" s="19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0" t="s">
        <v>140</v>
      </c>
      <c r="AU126" s="190" t="s">
        <v>85</v>
      </c>
      <c r="AV126" s="13" t="s">
        <v>85</v>
      </c>
      <c r="AW126" s="13" t="s">
        <v>31</v>
      </c>
      <c r="AX126" s="13" t="s">
        <v>77</v>
      </c>
      <c r="AY126" s="190" t="s">
        <v>128</v>
      </c>
    </row>
    <row r="127" s="14" customFormat="1">
      <c r="A127" s="14"/>
      <c r="B127" s="196"/>
      <c r="C127" s="14"/>
      <c r="D127" s="184" t="s">
        <v>140</v>
      </c>
      <c r="E127" s="197" t="s">
        <v>1</v>
      </c>
      <c r="F127" s="198" t="s">
        <v>85</v>
      </c>
      <c r="G127" s="14"/>
      <c r="H127" s="199">
        <v>1</v>
      </c>
      <c r="I127" s="200"/>
      <c r="J127" s="14"/>
      <c r="K127" s="14"/>
      <c r="L127" s="196"/>
      <c r="M127" s="201"/>
      <c r="N127" s="202"/>
      <c r="O127" s="202"/>
      <c r="P127" s="202"/>
      <c r="Q127" s="202"/>
      <c r="R127" s="202"/>
      <c r="S127" s="202"/>
      <c r="T127" s="20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7" t="s">
        <v>140</v>
      </c>
      <c r="AU127" s="197" t="s">
        <v>85</v>
      </c>
      <c r="AV127" s="14" t="s">
        <v>87</v>
      </c>
      <c r="AW127" s="14" t="s">
        <v>31</v>
      </c>
      <c r="AX127" s="14" t="s">
        <v>77</v>
      </c>
      <c r="AY127" s="197" t="s">
        <v>128</v>
      </c>
    </row>
    <row r="128" s="15" customFormat="1">
      <c r="A128" s="15"/>
      <c r="B128" s="204"/>
      <c r="C128" s="15"/>
      <c r="D128" s="184" t="s">
        <v>140</v>
      </c>
      <c r="E128" s="205" t="s">
        <v>1</v>
      </c>
      <c r="F128" s="206" t="s">
        <v>150</v>
      </c>
      <c r="G128" s="15"/>
      <c r="H128" s="207">
        <v>1</v>
      </c>
      <c r="I128" s="208"/>
      <c r="J128" s="15"/>
      <c r="K128" s="15"/>
      <c r="L128" s="204"/>
      <c r="M128" s="209"/>
      <c r="N128" s="210"/>
      <c r="O128" s="210"/>
      <c r="P128" s="210"/>
      <c r="Q128" s="210"/>
      <c r="R128" s="210"/>
      <c r="S128" s="210"/>
      <c r="T128" s="21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05" t="s">
        <v>140</v>
      </c>
      <c r="AU128" s="205" t="s">
        <v>85</v>
      </c>
      <c r="AV128" s="15" t="s">
        <v>138</v>
      </c>
      <c r="AW128" s="15" t="s">
        <v>31</v>
      </c>
      <c r="AX128" s="15" t="s">
        <v>85</v>
      </c>
      <c r="AY128" s="205" t="s">
        <v>128</v>
      </c>
    </row>
    <row r="129" s="2" customFormat="1" ht="24.15" customHeight="1">
      <c r="A129" s="37"/>
      <c r="B129" s="170"/>
      <c r="C129" s="171" t="s">
        <v>154</v>
      </c>
      <c r="D129" s="171" t="s">
        <v>133</v>
      </c>
      <c r="E129" s="172" t="s">
        <v>649</v>
      </c>
      <c r="F129" s="173" t="s">
        <v>650</v>
      </c>
      <c r="G129" s="174" t="s">
        <v>454</v>
      </c>
      <c r="H129" s="175">
        <v>1</v>
      </c>
      <c r="I129" s="176"/>
      <c r="J129" s="177">
        <f>ROUND(I129*H129,2)</f>
        <v>0</v>
      </c>
      <c r="K129" s="173" t="s">
        <v>303</v>
      </c>
      <c r="L129" s="38"/>
      <c r="M129" s="178" t="s">
        <v>1</v>
      </c>
      <c r="N129" s="179" t="s">
        <v>42</v>
      </c>
      <c r="O129" s="76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138</v>
      </c>
      <c r="AT129" s="182" t="s">
        <v>133</v>
      </c>
      <c r="AU129" s="182" t="s">
        <v>85</v>
      </c>
      <c r="AY129" s="18" t="s">
        <v>128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85</v>
      </c>
      <c r="BK129" s="183">
        <f>ROUND(I129*H129,2)</f>
        <v>0</v>
      </c>
      <c r="BL129" s="18" t="s">
        <v>138</v>
      </c>
      <c r="BM129" s="182" t="s">
        <v>156</v>
      </c>
    </row>
    <row r="130" s="2" customFormat="1">
      <c r="A130" s="37"/>
      <c r="B130" s="38"/>
      <c r="C130" s="37"/>
      <c r="D130" s="184" t="s">
        <v>139</v>
      </c>
      <c r="E130" s="37"/>
      <c r="F130" s="185" t="s">
        <v>650</v>
      </c>
      <c r="G130" s="37"/>
      <c r="H130" s="37"/>
      <c r="I130" s="186"/>
      <c r="J130" s="37"/>
      <c r="K130" s="37"/>
      <c r="L130" s="38"/>
      <c r="M130" s="187"/>
      <c r="N130" s="188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139</v>
      </c>
      <c r="AU130" s="18" t="s">
        <v>85</v>
      </c>
    </row>
    <row r="131" s="13" customFormat="1">
      <c r="A131" s="13"/>
      <c r="B131" s="189"/>
      <c r="C131" s="13"/>
      <c r="D131" s="184" t="s">
        <v>140</v>
      </c>
      <c r="E131" s="190" t="s">
        <v>1</v>
      </c>
      <c r="F131" s="191" t="s">
        <v>650</v>
      </c>
      <c r="G131" s="13"/>
      <c r="H131" s="190" t="s">
        <v>1</v>
      </c>
      <c r="I131" s="192"/>
      <c r="J131" s="13"/>
      <c r="K131" s="13"/>
      <c r="L131" s="189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0" t="s">
        <v>140</v>
      </c>
      <c r="AU131" s="190" t="s">
        <v>85</v>
      </c>
      <c r="AV131" s="13" t="s">
        <v>85</v>
      </c>
      <c r="AW131" s="13" t="s">
        <v>31</v>
      </c>
      <c r="AX131" s="13" t="s">
        <v>77</v>
      </c>
      <c r="AY131" s="190" t="s">
        <v>128</v>
      </c>
    </row>
    <row r="132" s="14" customFormat="1">
      <c r="A132" s="14"/>
      <c r="B132" s="196"/>
      <c r="C132" s="14"/>
      <c r="D132" s="184" t="s">
        <v>140</v>
      </c>
      <c r="E132" s="197" t="s">
        <v>1</v>
      </c>
      <c r="F132" s="198" t="s">
        <v>85</v>
      </c>
      <c r="G132" s="14"/>
      <c r="H132" s="199">
        <v>1</v>
      </c>
      <c r="I132" s="200"/>
      <c r="J132" s="14"/>
      <c r="K132" s="14"/>
      <c r="L132" s="196"/>
      <c r="M132" s="201"/>
      <c r="N132" s="202"/>
      <c r="O132" s="202"/>
      <c r="P132" s="202"/>
      <c r="Q132" s="202"/>
      <c r="R132" s="202"/>
      <c r="S132" s="202"/>
      <c r="T132" s="20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7" t="s">
        <v>140</v>
      </c>
      <c r="AU132" s="197" t="s">
        <v>85</v>
      </c>
      <c r="AV132" s="14" t="s">
        <v>87</v>
      </c>
      <c r="AW132" s="14" t="s">
        <v>31</v>
      </c>
      <c r="AX132" s="14" t="s">
        <v>77</v>
      </c>
      <c r="AY132" s="197" t="s">
        <v>128</v>
      </c>
    </row>
    <row r="133" s="15" customFormat="1">
      <c r="A133" s="15"/>
      <c r="B133" s="204"/>
      <c r="C133" s="15"/>
      <c r="D133" s="184" t="s">
        <v>140</v>
      </c>
      <c r="E133" s="205" t="s">
        <v>1</v>
      </c>
      <c r="F133" s="206" t="s">
        <v>150</v>
      </c>
      <c r="G133" s="15"/>
      <c r="H133" s="207">
        <v>1</v>
      </c>
      <c r="I133" s="208"/>
      <c r="J133" s="15"/>
      <c r="K133" s="15"/>
      <c r="L133" s="204"/>
      <c r="M133" s="209"/>
      <c r="N133" s="210"/>
      <c r="O133" s="210"/>
      <c r="P133" s="210"/>
      <c r="Q133" s="210"/>
      <c r="R133" s="210"/>
      <c r="S133" s="210"/>
      <c r="T133" s="211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05" t="s">
        <v>140</v>
      </c>
      <c r="AU133" s="205" t="s">
        <v>85</v>
      </c>
      <c r="AV133" s="15" t="s">
        <v>138</v>
      </c>
      <c r="AW133" s="15" t="s">
        <v>31</v>
      </c>
      <c r="AX133" s="15" t="s">
        <v>85</v>
      </c>
      <c r="AY133" s="205" t="s">
        <v>128</v>
      </c>
    </row>
    <row r="134" s="2" customFormat="1" ht="16.5" customHeight="1">
      <c r="A134" s="37"/>
      <c r="B134" s="170"/>
      <c r="C134" s="171" t="s">
        <v>138</v>
      </c>
      <c r="D134" s="171" t="s">
        <v>133</v>
      </c>
      <c r="E134" s="172" t="s">
        <v>651</v>
      </c>
      <c r="F134" s="173" t="s">
        <v>652</v>
      </c>
      <c r="G134" s="174" t="s">
        <v>454</v>
      </c>
      <c r="H134" s="175">
        <v>1</v>
      </c>
      <c r="I134" s="176"/>
      <c r="J134" s="177">
        <f>ROUND(I134*H134,2)</f>
        <v>0</v>
      </c>
      <c r="K134" s="173" t="s">
        <v>303</v>
      </c>
      <c r="L134" s="38"/>
      <c r="M134" s="178" t="s">
        <v>1</v>
      </c>
      <c r="N134" s="179" t="s">
        <v>42</v>
      </c>
      <c r="O134" s="76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2" t="s">
        <v>138</v>
      </c>
      <c r="AT134" s="182" t="s">
        <v>133</v>
      </c>
      <c r="AU134" s="182" t="s">
        <v>85</v>
      </c>
      <c r="AY134" s="18" t="s">
        <v>128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85</v>
      </c>
      <c r="BK134" s="183">
        <f>ROUND(I134*H134,2)</f>
        <v>0</v>
      </c>
      <c r="BL134" s="18" t="s">
        <v>138</v>
      </c>
      <c r="BM134" s="182" t="s">
        <v>153</v>
      </c>
    </row>
    <row r="135" s="2" customFormat="1">
      <c r="A135" s="37"/>
      <c r="B135" s="38"/>
      <c r="C135" s="37"/>
      <c r="D135" s="184" t="s">
        <v>139</v>
      </c>
      <c r="E135" s="37"/>
      <c r="F135" s="185" t="s">
        <v>652</v>
      </c>
      <c r="G135" s="37"/>
      <c r="H135" s="37"/>
      <c r="I135" s="186"/>
      <c r="J135" s="37"/>
      <c r="K135" s="37"/>
      <c r="L135" s="38"/>
      <c r="M135" s="187"/>
      <c r="N135" s="18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139</v>
      </c>
      <c r="AU135" s="18" t="s">
        <v>85</v>
      </c>
    </row>
    <row r="136" s="13" customFormat="1">
      <c r="A136" s="13"/>
      <c r="B136" s="189"/>
      <c r="C136" s="13"/>
      <c r="D136" s="184" t="s">
        <v>140</v>
      </c>
      <c r="E136" s="190" t="s">
        <v>1</v>
      </c>
      <c r="F136" s="191" t="s">
        <v>652</v>
      </c>
      <c r="G136" s="13"/>
      <c r="H136" s="190" t="s">
        <v>1</v>
      </c>
      <c r="I136" s="192"/>
      <c r="J136" s="13"/>
      <c r="K136" s="13"/>
      <c r="L136" s="189"/>
      <c r="M136" s="193"/>
      <c r="N136" s="194"/>
      <c r="O136" s="194"/>
      <c r="P136" s="194"/>
      <c r="Q136" s="194"/>
      <c r="R136" s="194"/>
      <c r="S136" s="194"/>
      <c r="T136" s="19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0" t="s">
        <v>140</v>
      </c>
      <c r="AU136" s="190" t="s">
        <v>85</v>
      </c>
      <c r="AV136" s="13" t="s">
        <v>85</v>
      </c>
      <c r="AW136" s="13" t="s">
        <v>31</v>
      </c>
      <c r="AX136" s="13" t="s">
        <v>77</v>
      </c>
      <c r="AY136" s="190" t="s">
        <v>128</v>
      </c>
    </row>
    <row r="137" s="14" customFormat="1">
      <c r="A137" s="14"/>
      <c r="B137" s="196"/>
      <c r="C137" s="14"/>
      <c r="D137" s="184" t="s">
        <v>140</v>
      </c>
      <c r="E137" s="197" t="s">
        <v>1</v>
      </c>
      <c r="F137" s="198" t="s">
        <v>85</v>
      </c>
      <c r="G137" s="14"/>
      <c r="H137" s="199">
        <v>1</v>
      </c>
      <c r="I137" s="200"/>
      <c r="J137" s="14"/>
      <c r="K137" s="14"/>
      <c r="L137" s="196"/>
      <c r="M137" s="201"/>
      <c r="N137" s="202"/>
      <c r="O137" s="202"/>
      <c r="P137" s="202"/>
      <c r="Q137" s="202"/>
      <c r="R137" s="202"/>
      <c r="S137" s="202"/>
      <c r="T137" s="20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7" t="s">
        <v>140</v>
      </c>
      <c r="AU137" s="197" t="s">
        <v>85</v>
      </c>
      <c r="AV137" s="14" t="s">
        <v>87</v>
      </c>
      <c r="AW137" s="14" t="s">
        <v>31</v>
      </c>
      <c r="AX137" s="14" t="s">
        <v>77</v>
      </c>
      <c r="AY137" s="197" t="s">
        <v>128</v>
      </c>
    </row>
    <row r="138" s="15" customFormat="1">
      <c r="A138" s="15"/>
      <c r="B138" s="204"/>
      <c r="C138" s="15"/>
      <c r="D138" s="184" t="s">
        <v>140</v>
      </c>
      <c r="E138" s="205" t="s">
        <v>1</v>
      </c>
      <c r="F138" s="206" t="s">
        <v>150</v>
      </c>
      <c r="G138" s="15"/>
      <c r="H138" s="207">
        <v>1</v>
      </c>
      <c r="I138" s="208"/>
      <c r="J138" s="15"/>
      <c r="K138" s="15"/>
      <c r="L138" s="204"/>
      <c r="M138" s="209"/>
      <c r="N138" s="210"/>
      <c r="O138" s="210"/>
      <c r="P138" s="210"/>
      <c r="Q138" s="210"/>
      <c r="R138" s="210"/>
      <c r="S138" s="210"/>
      <c r="T138" s="21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05" t="s">
        <v>140</v>
      </c>
      <c r="AU138" s="205" t="s">
        <v>85</v>
      </c>
      <c r="AV138" s="15" t="s">
        <v>138</v>
      </c>
      <c r="AW138" s="15" t="s">
        <v>31</v>
      </c>
      <c r="AX138" s="15" t="s">
        <v>85</v>
      </c>
      <c r="AY138" s="205" t="s">
        <v>128</v>
      </c>
    </row>
    <row r="139" s="2" customFormat="1" ht="16.5" customHeight="1">
      <c r="A139" s="37"/>
      <c r="B139" s="170"/>
      <c r="C139" s="171" t="s">
        <v>158</v>
      </c>
      <c r="D139" s="171" t="s">
        <v>133</v>
      </c>
      <c r="E139" s="172" t="s">
        <v>653</v>
      </c>
      <c r="F139" s="173" t="s">
        <v>654</v>
      </c>
      <c r="G139" s="174" t="s">
        <v>454</v>
      </c>
      <c r="H139" s="175">
        <v>1</v>
      </c>
      <c r="I139" s="176"/>
      <c r="J139" s="177">
        <f>ROUND(I139*H139,2)</f>
        <v>0</v>
      </c>
      <c r="K139" s="173" t="s">
        <v>303</v>
      </c>
      <c r="L139" s="38"/>
      <c r="M139" s="178" t="s">
        <v>1</v>
      </c>
      <c r="N139" s="179" t="s">
        <v>42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138</v>
      </c>
      <c r="AT139" s="182" t="s">
        <v>133</v>
      </c>
      <c r="AU139" s="182" t="s">
        <v>85</v>
      </c>
      <c r="AY139" s="18" t="s">
        <v>128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85</v>
      </c>
      <c r="BK139" s="183">
        <f>ROUND(I139*H139,2)</f>
        <v>0</v>
      </c>
      <c r="BL139" s="18" t="s">
        <v>138</v>
      </c>
      <c r="BM139" s="182" t="s">
        <v>160</v>
      </c>
    </row>
    <row r="140" s="2" customFormat="1">
      <c r="A140" s="37"/>
      <c r="B140" s="38"/>
      <c r="C140" s="37"/>
      <c r="D140" s="184" t="s">
        <v>139</v>
      </c>
      <c r="E140" s="37"/>
      <c r="F140" s="185" t="s">
        <v>654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139</v>
      </c>
      <c r="AU140" s="18" t="s">
        <v>85</v>
      </c>
    </row>
    <row r="141" s="13" customFormat="1">
      <c r="A141" s="13"/>
      <c r="B141" s="189"/>
      <c r="C141" s="13"/>
      <c r="D141" s="184" t="s">
        <v>140</v>
      </c>
      <c r="E141" s="190" t="s">
        <v>1</v>
      </c>
      <c r="F141" s="191" t="s">
        <v>654</v>
      </c>
      <c r="G141" s="13"/>
      <c r="H141" s="190" t="s">
        <v>1</v>
      </c>
      <c r="I141" s="192"/>
      <c r="J141" s="13"/>
      <c r="K141" s="13"/>
      <c r="L141" s="189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0" t="s">
        <v>140</v>
      </c>
      <c r="AU141" s="190" t="s">
        <v>85</v>
      </c>
      <c r="AV141" s="13" t="s">
        <v>85</v>
      </c>
      <c r="AW141" s="13" t="s">
        <v>31</v>
      </c>
      <c r="AX141" s="13" t="s">
        <v>77</v>
      </c>
      <c r="AY141" s="190" t="s">
        <v>128</v>
      </c>
    </row>
    <row r="142" s="14" customFormat="1">
      <c r="A142" s="14"/>
      <c r="B142" s="196"/>
      <c r="C142" s="14"/>
      <c r="D142" s="184" t="s">
        <v>140</v>
      </c>
      <c r="E142" s="197" t="s">
        <v>1</v>
      </c>
      <c r="F142" s="198" t="s">
        <v>85</v>
      </c>
      <c r="G142" s="14"/>
      <c r="H142" s="199">
        <v>1</v>
      </c>
      <c r="I142" s="200"/>
      <c r="J142" s="14"/>
      <c r="K142" s="14"/>
      <c r="L142" s="196"/>
      <c r="M142" s="201"/>
      <c r="N142" s="202"/>
      <c r="O142" s="202"/>
      <c r="P142" s="202"/>
      <c r="Q142" s="202"/>
      <c r="R142" s="202"/>
      <c r="S142" s="202"/>
      <c r="T142" s="20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7" t="s">
        <v>140</v>
      </c>
      <c r="AU142" s="197" t="s">
        <v>85</v>
      </c>
      <c r="AV142" s="14" t="s">
        <v>87</v>
      </c>
      <c r="AW142" s="14" t="s">
        <v>31</v>
      </c>
      <c r="AX142" s="14" t="s">
        <v>77</v>
      </c>
      <c r="AY142" s="197" t="s">
        <v>128</v>
      </c>
    </row>
    <row r="143" s="15" customFormat="1">
      <c r="A143" s="15"/>
      <c r="B143" s="204"/>
      <c r="C143" s="15"/>
      <c r="D143" s="184" t="s">
        <v>140</v>
      </c>
      <c r="E143" s="205" t="s">
        <v>1</v>
      </c>
      <c r="F143" s="206" t="s">
        <v>150</v>
      </c>
      <c r="G143" s="15"/>
      <c r="H143" s="207">
        <v>1</v>
      </c>
      <c r="I143" s="208"/>
      <c r="J143" s="15"/>
      <c r="K143" s="15"/>
      <c r="L143" s="204"/>
      <c r="M143" s="209"/>
      <c r="N143" s="210"/>
      <c r="O143" s="210"/>
      <c r="P143" s="210"/>
      <c r="Q143" s="210"/>
      <c r="R143" s="210"/>
      <c r="S143" s="210"/>
      <c r="T143" s="21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5" t="s">
        <v>140</v>
      </c>
      <c r="AU143" s="205" t="s">
        <v>85</v>
      </c>
      <c r="AV143" s="15" t="s">
        <v>138</v>
      </c>
      <c r="AW143" s="15" t="s">
        <v>31</v>
      </c>
      <c r="AX143" s="15" t="s">
        <v>85</v>
      </c>
      <c r="AY143" s="205" t="s">
        <v>128</v>
      </c>
    </row>
    <row r="144" s="2" customFormat="1" ht="16.5" customHeight="1">
      <c r="A144" s="37"/>
      <c r="B144" s="170"/>
      <c r="C144" s="171" t="s">
        <v>156</v>
      </c>
      <c r="D144" s="171" t="s">
        <v>133</v>
      </c>
      <c r="E144" s="172" t="s">
        <v>655</v>
      </c>
      <c r="F144" s="173" t="s">
        <v>656</v>
      </c>
      <c r="G144" s="174" t="s">
        <v>454</v>
      </c>
      <c r="H144" s="175">
        <v>1</v>
      </c>
      <c r="I144" s="176"/>
      <c r="J144" s="177">
        <f>ROUND(I144*H144,2)</f>
        <v>0</v>
      </c>
      <c r="K144" s="173" t="s">
        <v>303</v>
      </c>
      <c r="L144" s="38"/>
      <c r="M144" s="178" t="s">
        <v>1</v>
      </c>
      <c r="N144" s="179" t="s">
        <v>42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138</v>
      </c>
      <c r="AT144" s="182" t="s">
        <v>133</v>
      </c>
      <c r="AU144" s="182" t="s">
        <v>85</v>
      </c>
      <c r="AY144" s="18" t="s">
        <v>128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85</v>
      </c>
      <c r="BK144" s="183">
        <f>ROUND(I144*H144,2)</f>
        <v>0</v>
      </c>
      <c r="BL144" s="18" t="s">
        <v>138</v>
      </c>
      <c r="BM144" s="182" t="s">
        <v>162</v>
      </c>
    </row>
    <row r="145" s="2" customFormat="1">
      <c r="A145" s="37"/>
      <c r="B145" s="38"/>
      <c r="C145" s="37"/>
      <c r="D145" s="184" t="s">
        <v>139</v>
      </c>
      <c r="E145" s="37"/>
      <c r="F145" s="185" t="s">
        <v>656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139</v>
      </c>
      <c r="AU145" s="18" t="s">
        <v>85</v>
      </c>
    </row>
    <row r="146" s="13" customFormat="1">
      <c r="A146" s="13"/>
      <c r="B146" s="189"/>
      <c r="C146" s="13"/>
      <c r="D146" s="184" t="s">
        <v>140</v>
      </c>
      <c r="E146" s="190" t="s">
        <v>1</v>
      </c>
      <c r="F146" s="191" t="s">
        <v>656</v>
      </c>
      <c r="G146" s="13"/>
      <c r="H146" s="190" t="s">
        <v>1</v>
      </c>
      <c r="I146" s="192"/>
      <c r="J146" s="13"/>
      <c r="K146" s="13"/>
      <c r="L146" s="189"/>
      <c r="M146" s="193"/>
      <c r="N146" s="194"/>
      <c r="O146" s="194"/>
      <c r="P146" s="194"/>
      <c r="Q146" s="194"/>
      <c r="R146" s="194"/>
      <c r="S146" s="194"/>
      <c r="T146" s="19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0" t="s">
        <v>140</v>
      </c>
      <c r="AU146" s="190" t="s">
        <v>85</v>
      </c>
      <c r="AV146" s="13" t="s">
        <v>85</v>
      </c>
      <c r="AW146" s="13" t="s">
        <v>31</v>
      </c>
      <c r="AX146" s="13" t="s">
        <v>77</v>
      </c>
      <c r="AY146" s="190" t="s">
        <v>128</v>
      </c>
    </row>
    <row r="147" s="14" customFormat="1">
      <c r="A147" s="14"/>
      <c r="B147" s="196"/>
      <c r="C147" s="14"/>
      <c r="D147" s="184" t="s">
        <v>140</v>
      </c>
      <c r="E147" s="197" t="s">
        <v>1</v>
      </c>
      <c r="F147" s="198" t="s">
        <v>85</v>
      </c>
      <c r="G147" s="14"/>
      <c r="H147" s="199">
        <v>1</v>
      </c>
      <c r="I147" s="200"/>
      <c r="J147" s="14"/>
      <c r="K147" s="14"/>
      <c r="L147" s="196"/>
      <c r="M147" s="201"/>
      <c r="N147" s="202"/>
      <c r="O147" s="202"/>
      <c r="P147" s="202"/>
      <c r="Q147" s="202"/>
      <c r="R147" s="202"/>
      <c r="S147" s="202"/>
      <c r="T147" s="20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7" t="s">
        <v>140</v>
      </c>
      <c r="AU147" s="197" t="s">
        <v>85</v>
      </c>
      <c r="AV147" s="14" t="s">
        <v>87</v>
      </c>
      <c r="AW147" s="14" t="s">
        <v>31</v>
      </c>
      <c r="AX147" s="14" t="s">
        <v>77</v>
      </c>
      <c r="AY147" s="197" t="s">
        <v>128</v>
      </c>
    </row>
    <row r="148" s="15" customFormat="1">
      <c r="A148" s="15"/>
      <c r="B148" s="204"/>
      <c r="C148" s="15"/>
      <c r="D148" s="184" t="s">
        <v>140</v>
      </c>
      <c r="E148" s="205" t="s">
        <v>1</v>
      </c>
      <c r="F148" s="206" t="s">
        <v>150</v>
      </c>
      <c r="G148" s="15"/>
      <c r="H148" s="207">
        <v>1</v>
      </c>
      <c r="I148" s="208"/>
      <c r="J148" s="15"/>
      <c r="K148" s="15"/>
      <c r="L148" s="204"/>
      <c r="M148" s="209"/>
      <c r="N148" s="210"/>
      <c r="O148" s="210"/>
      <c r="P148" s="210"/>
      <c r="Q148" s="210"/>
      <c r="R148" s="210"/>
      <c r="S148" s="210"/>
      <c r="T148" s="21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05" t="s">
        <v>140</v>
      </c>
      <c r="AU148" s="205" t="s">
        <v>85</v>
      </c>
      <c r="AV148" s="15" t="s">
        <v>138</v>
      </c>
      <c r="AW148" s="15" t="s">
        <v>31</v>
      </c>
      <c r="AX148" s="15" t="s">
        <v>85</v>
      </c>
      <c r="AY148" s="205" t="s">
        <v>128</v>
      </c>
    </row>
    <row r="149" s="2" customFormat="1" ht="16.5" customHeight="1">
      <c r="A149" s="37"/>
      <c r="B149" s="170"/>
      <c r="C149" s="171" t="s">
        <v>163</v>
      </c>
      <c r="D149" s="171" t="s">
        <v>133</v>
      </c>
      <c r="E149" s="172" t="s">
        <v>657</v>
      </c>
      <c r="F149" s="173" t="s">
        <v>658</v>
      </c>
      <c r="G149" s="174" t="s">
        <v>136</v>
      </c>
      <c r="H149" s="175">
        <v>16</v>
      </c>
      <c r="I149" s="176"/>
      <c r="J149" s="177">
        <f>ROUND(I149*H149,2)</f>
        <v>0</v>
      </c>
      <c r="K149" s="173" t="s">
        <v>303</v>
      </c>
      <c r="L149" s="38"/>
      <c r="M149" s="178" t="s">
        <v>1</v>
      </c>
      <c r="N149" s="179" t="s">
        <v>42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138</v>
      </c>
      <c r="AT149" s="182" t="s">
        <v>133</v>
      </c>
      <c r="AU149" s="182" t="s">
        <v>85</v>
      </c>
      <c r="AY149" s="18" t="s">
        <v>128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85</v>
      </c>
      <c r="BK149" s="183">
        <f>ROUND(I149*H149,2)</f>
        <v>0</v>
      </c>
      <c r="BL149" s="18" t="s">
        <v>138</v>
      </c>
      <c r="BM149" s="182" t="s">
        <v>165</v>
      </c>
    </row>
    <row r="150" s="2" customFormat="1">
      <c r="A150" s="37"/>
      <c r="B150" s="38"/>
      <c r="C150" s="37"/>
      <c r="D150" s="184" t="s">
        <v>139</v>
      </c>
      <c r="E150" s="37"/>
      <c r="F150" s="185" t="s">
        <v>658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139</v>
      </c>
      <c r="AU150" s="18" t="s">
        <v>85</v>
      </c>
    </row>
    <row r="151" s="13" customFormat="1">
      <c r="A151" s="13"/>
      <c r="B151" s="189"/>
      <c r="C151" s="13"/>
      <c r="D151" s="184" t="s">
        <v>140</v>
      </c>
      <c r="E151" s="190" t="s">
        <v>1</v>
      </c>
      <c r="F151" s="191" t="s">
        <v>658</v>
      </c>
      <c r="G151" s="13"/>
      <c r="H151" s="190" t="s">
        <v>1</v>
      </c>
      <c r="I151" s="192"/>
      <c r="J151" s="13"/>
      <c r="K151" s="13"/>
      <c r="L151" s="189"/>
      <c r="M151" s="193"/>
      <c r="N151" s="194"/>
      <c r="O151" s="194"/>
      <c r="P151" s="194"/>
      <c r="Q151" s="194"/>
      <c r="R151" s="194"/>
      <c r="S151" s="194"/>
      <c r="T151" s="19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0" t="s">
        <v>140</v>
      </c>
      <c r="AU151" s="190" t="s">
        <v>85</v>
      </c>
      <c r="AV151" s="13" t="s">
        <v>85</v>
      </c>
      <c r="AW151" s="13" t="s">
        <v>31</v>
      </c>
      <c r="AX151" s="13" t="s">
        <v>77</v>
      </c>
      <c r="AY151" s="190" t="s">
        <v>128</v>
      </c>
    </row>
    <row r="152" s="14" customFormat="1">
      <c r="A152" s="14"/>
      <c r="B152" s="196"/>
      <c r="C152" s="14"/>
      <c r="D152" s="184" t="s">
        <v>140</v>
      </c>
      <c r="E152" s="197" t="s">
        <v>1</v>
      </c>
      <c r="F152" s="198" t="s">
        <v>167</v>
      </c>
      <c r="G152" s="14"/>
      <c r="H152" s="199">
        <v>16</v>
      </c>
      <c r="I152" s="200"/>
      <c r="J152" s="14"/>
      <c r="K152" s="14"/>
      <c r="L152" s="196"/>
      <c r="M152" s="201"/>
      <c r="N152" s="202"/>
      <c r="O152" s="202"/>
      <c r="P152" s="202"/>
      <c r="Q152" s="202"/>
      <c r="R152" s="202"/>
      <c r="S152" s="202"/>
      <c r="T152" s="20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7" t="s">
        <v>140</v>
      </c>
      <c r="AU152" s="197" t="s">
        <v>85</v>
      </c>
      <c r="AV152" s="14" t="s">
        <v>87</v>
      </c>
      <c r="AW152" s="14" t="s">
        <v>31</v>
      </c>
      <c r="AX152" s="14" t="s">
        <v>77</v>
      </c>
      <c r="AY152" s="197" t="s">
        <v>128</v>
      </c>
    </row>
    <row r="153" s="15" customFormat="1">
      <c r="A153" s="15"/>
      <c r="B153" s="204"/>
      <c r="C153" s="15"/>
      <c r="D153" s="184" t="s">
        <v>140</v>
      </c>
      <c r="E153" s="205" t="s">
        <v>1</v>
      </c>
      <c r="F153" s="206" t="s">
        <v>150</v>
      </c>
      <c r="G153" s="15"/>
      <c r="H153" s="207">
        <v>16</v>
      </c>
      <c r="I153" s="208"/>
      <c r="J153" s="15"/>
      <c r="K153" s="15"/>
      <c r="L153" s="204"/>
      <c r="M153" s="209"/>
      <c r="N153" s="210"/>
      <c r="O153" s="210"/>
      <c r="P153" s="210"/>
      <c r="Q153" s="210"/>
      <c r="R153" s="210"/>
      <c r="S153" s="210"/>
      <c r="T153" s="21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5" t="s">
        <v>140</v>
      </c>
      <c r="AU153" s="205" t="s">
        <v>85</v>
      </c>
      <c r="AV153" s="15" t="s">
        <v>138</v>
      </c>
      <c r="AW153" s="15" t="s">
        <v>31</v>
      </c>
      <c r="AX153" s="15" t="s">
        <v>85</v>
      </c>
      <c r="AY153" s="205" t="s">
        <v>128</v>
      </c>
    </row>
    <row r="154" s="2" customFormat="1" ht="16.5" customHeight="1">
      <c r="A154" s="37"/>
      <c r="B154" s="170"/>
      <c r="C154" s="171" t="s">
        <v>153</v>
      </c>
      <c r="D154" s="171" t="s">
        <v>133</v>
      </c>
      <c r="E154" s="172" t="s">
        <v>659</v>
      </c>
      <c r="F154" s="173" t="s">
        <v>660</v>
      </c>
      <c r="G154" s="174" t="s">
        <v>454</v>
      </c>
      <c r="H154" s="175">
        <v>1</v>
      </c>
      <c r="I154" s="176"/>
      <c r="J154" s="177">
        <f>ROUND(I154*H154,2)</f>
        <v>0</v>
      </c>
      <c r="K154" s="173" t="s">
        <v>303</v>
      </c>
      <c r="L154" s="38"/>
      <c r="M154" s="178" t="s">
        <v>1</v>
      </c>
      <c r="N154" s="179" t="s">
        <v>42</v>
      </c>
      <c r="O154" s="76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138</v>
      </c>
      <c r="AT154" s="182" t="s">
        <v>133</v>
      </c>
      <c r="AU154" s="182" t="s">
        <v>85</v>
      </c>
      <c r="AY154" s="18" t="s">
        <v>128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85</v>
      </c>
      <c r="BK154" s="183">
        <f>ROUND(I154*H154,2)</f>
        <v>0</v>
      </c>
      <c r="BL154" s="18" t="s">
        <v>138</v>
      </c>
      <c r="BM154" s="182" t="s">
        <v>167</v>
      </c>
    </row>
    <row r="155" s="2" customFormat="1">
      <c r="A155" s="37"/>
      <c r="B155" s="38"/>
      <c r="C155" s="37"/>
      <c r="D155" s="184" t="s">
        <v>139</v>
      </c>
      <c r="E155" s="37"/>
      <c r="F155" s="185" t="s">
        <v>660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139</v>
      </c>
      <c r="AU155" s="18" t="s">
        <v>85</v>
      </c>
    </row>
    <row r="156" s="13" customFormat="1">
      <c r="A156" s="13"/>
      <c r="B156" s="189"/>
      <c r="C156" s="13"/>
      <c r="D156" s="184" t="s">
        <v>140</v>
      </c>
      <c r="E156" s="190" t="s">
        <v>1</v>
      </c>
      <c r="F156" s="191" t="s">
        <v>660</v>
      </c>
      <c r="G156" s="13"/>
      <c r="H156" s="190" t="s">
        <v>1</v>
      </c>
      <c r="I156" s="192"/>
      <c r="J156" s="13"/>
      <c r="K156" s="13"/>
      <c r="L156" s="189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0" t="s">
        <v>140</v>
      </c>
      <c r="AU156" s="190" t="s">
        <v>85</v>
      </c>
      <c r="AV156" s="13" t="s">
        <v>85</v>
      </c>
      <c r="AW156" s="13" t="s">
        <v>31</v>
      </c>
      <c r="AX156" s="13" t="s">
        <v>77</v>
      </c>
      <c r="AY156" s="190" t="s">
        <v>128</v>
      </c>
    </row>
    <row r="157" s="14" customFormat="1">
      <c r="A157" s="14"/>
      <c r="B157" s="196"/>
      <c r="C157" s="14"/>
      <c r="D157" s="184" t="s">
        <v>140</v>
      </c>
      <c r="E157" s="197" t="s">
        <v>1</v>
      </c>
      <c r="F157" s="198" t="s">
        <v>85</v>
      </c>
      <c r="G157" s="14"/>
      <c r="H157" s="199">
        <v>1</v>
      </c>
      <c r="I157" s="200"/>
      <c r="J157" s="14"/>
      <c r="K157" s="14"/>
      <c r="L157" s="196"/>
      <c r="M157" s="201"/>
      <c r="N157" s="202"/>
      <c r="O157" s="202"/>
      <c r="P157" s="202"/>
      <c r="Q157" s="202"/>
      <c r="R157" s="202"/>
      <c r="S157" s="202"/>
      <c r="T157" s="20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7" t="s">
        <v>140</v>
      </c>
      <c r="AU157" s="197" t="s">
        <v>85</v>
      </c>
      <c r="AV157" s="14" t="s">
        <v>87</v>
      </c>
      <c r="AW157" s="14" t="s">
        <v>31</v>
      </c>
      <c r="AX157" s="14" t="s">
        <v>77</v>
      </c>
      <c r="AY157" s="197" t="s">
        <v>128</v>
      </c>
    </row>
    <row r="158" s="15" customFormat="1">
      <c r="A158" s="15"/>
      <c r="B158" s="204"/>
      <c r="C158" s="15"/>
      <c r="D158" s="184" t="s">
        <v>140</v>
      </c>
      <c r="E158" s="205" t="s">
        <v>1</v>
      </c>
      <c r="F158" s="206" t="s">
        <v>150</v>
      </c>
      <c r="G158" s="15"/>
      <c r="H158" s="207">
        <v>1</v>
      </c>
      <c r="I158" s="208"/>
      <c r="J158" s="15"/>
      <c r="K158" s="15"/>
      <c r="L158" s="204"/>
      <c r="M158" s="209"/>
      <c r="N158" s="210"/>
      <c r="O158" s="210"/>
      <c r="P158" s="210"/>
      <c r="Q158" s="210"/>
      <c r="R158" s="210"/>
      <c r="S158" s="210"/>
      <c r="T158" s="21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05" t="s">
        <v>140</v>
      </c>
      <c r="AU158" s="205" t="s">
        <v>85</v>
      </c>
      <c r="AV158" s="15" t="s">
        <v>138</v>
      </c>
      <c r="AW158" s="15" t="s">
        <v>31</v>
      </c>
      <c r="AX158" s="15" t="s">
        <v>85</v>
      </c>
      <c r="AY158" s="205" t="s">
        <v>128</v>
      </c>
    </row>
    <row r="159" s="2" customFormat="1" ht="16.5" customHeight="1">
      <c r="A159" s="37"/>
      <c r="B159" s="170"/>
      <c r="C159" s="171" t="s">
        <v>129</v>
      </c>
      <c r="D159" s="171" t="s">
        <v>133</v>
      </c>
      <c r="E159" s="172" t="s">
        <v>661</v>
      </c>
      <c r="F159" s="173" t="s">
        <v>662</v>
      </c>
      <c r="G159" s="174" t="s">
        <v>454</v>
      </c>
      <c r="H159" s="175">
        <v>1</v>
      </c>
      <c r="I159" s="176"/>
      <c r="J159" s="177">
        <f>ROUND(I159*H159,2)</f>
        <v>0</v>
      </c>
      <c r="K159" s="173" t="s">
        <v>303</v>
      </c>
      <c r="L159" s="38"/>
      <c r="M159" s="178" t="s">
        <v>1</v>
      </c>
      <c r="N159" s="179" t="s">
        <v>42</v>
      </c>
      <c r="O159" s="76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2" t="s">
        <v>138</v>
      </c>
      <c r="AT159" s="182" t="s">
        <v>133</v>
      </c>
      <c r="AU159" s="182" t="s">
        <v>85</v>
      </c>
      <c r="AY159" s="18" t="s">
        <v>128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85</v>
      </c>
      <c r="BK159" s="183">
        <f>ROUND(I159*H159,2)</f>
        <v>0</v>
      </c>
      <c r="BL159" s="18" t="s">
        <v>138</v>
      </c>
      <c r="BM159" s="182" t="s">
        <v>169</v>
      </c>
    </row>
    <row r="160" s="2" customFormat="1">
      <c r="A160" s="37"/>
      <c r="B160" s="38"/>
      <c r="C160" s="37"/>
      <c r="D160" s="184" t="s">
        <v>139</v>
      </c>
      <c r="E160" s="37"/>
      <c r="F160" s="185" t="s">
        <v>662</v>
      </c>
      <c r="G160" s="37"/>
      <c r="H160" s="37"/>
      <c r="I160" s="186"/>
      <c r="J160" s="37"/>
      <c r="K160" s="37"/>
      <c r="L160" s="38"/>
      <c r="M160" s="187"/>
      <c r="N160" s="188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139</v>
      </c>
      <c r="AU160" s="18" t="s">
        <v>85</v>
      </c>
    </row>
    <row r="161" s="2" customFormat="1" ht="16.5" customHeight="1">
      <c r="A161" s="37"/>
      <c r="B161" s="170"/>
      <c r="C161" s="171" t="s">
        <v>160</v>
      </c>
      <c r="D161" s="171" t="s">
        <v>133</v>
      </c>
      <c r="E161" s="172" t="s">
        <v>663</v>
      </c>
      <c r="F161" s="173" t="s">
        <v>664</v>
      </c>
      <c r="G161" s="174" t="s">
        <v>454</v>
      </c>
      <c r="H161" s="175">
        <v>1</v>
      </c>
      <c r="I161" s="176"/>
      <c r="J161" s="177">
        <f>ROUND(I161*H161,2)</f>
        <v>0</v>
      </c>
      <c r="K161" s="173" t="s">
        <v>303</v>
      </c>
      <c r="L161" s="38"/>
      <c r="M161" s="178" t="s">
        <v>1</v>
      </c>
      <c r="N161" s="179" t="s">
        <v>42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138</v>
      </c>
      <c r="AT161" s="182" t="s">
        <v>133</v>
      </c>
      <c r="AU161" s="182" t="s">
        <v>85</v>
      </c>
      <c r="AY161" s="18" t="s">
        <v>128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85</v>
      </c>
      <c r="BK161" s="183">
        <f>ROUND(I161*H161,2)</f>
        <v>0</v>
      </c>
      <c r="BL161" s="18" t="s">
        <v>138</v>
      </c>
      <c r="BM161" s="182" t="s">
        <v>172</v>
      </c>
    </row>
    <row r="162" s="2" customFormat="1">
      <c r="A162" s="37"/>
      <c r="B162" s="38"/>
      <c r="C162" s="37"/>
      <c r="D162" s="184" t="s">
        <v>139</v>
      </c>
      <c r="E162" s="37"/>
      <c r="F162" s="185" t="s">
        <v>664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139</v>
      </c>
      <c r="AU162" s="18" t="s">
        <v>85</v>
      </c>
    </row>
    <row r="163" s="13" customFormat="1">
      <c r="A163" s="13"/>
      <c r="B163" s="189"/>
      <c r="C163" s="13"/>
      <c r="D163" s="184" t="s">
        <v>140</v>
      </c>
      <c r="E163" s="190" t="s">
        <v>1</v>
      </c>
      <c r="F163" s="191" t="s">
        <v>665</v>
      </c>
      <c r="G163" s="13"/>
      <c r="H163" s="190" t="s">
        <v>1</v>
      </c>
      <c r="I163" s="192"/>
      <c r="J163" s="13"/>
      <c r="K163" s="13"/>
      <c r="L163" s="189"/>
      <c r="M163" s="193"/>
      <c r="N163" s="194"/>
      <c r="O163" s="194"/>
      <c r="P163" s="194"/>
      <c r="Q163" s="194"/>
      <c r="R163" s="194"/>
      <c r="S163" s="194"/>
      <c r="T163" s="19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0" t="s">
        <v>140</v>
      </c>
      <c r="AU163" s="190" t="s">
        <v>85</v>
      </c>
      <c r="AV163" s="13" t="s">
        <v>85</v>
      </c>
      <c r="AW163" s="13" t="s">
        <v>31</v>
      </c>
      <c r="AX163" s="13" t="s">
        <v>77</v>
      </c>
      <c r="AY163" s="190" t="s">
        <v>128</v>
      </c>
    </row>
    <row r="164" s="14" customFormat="1">
      <c r="A164" s="14"/>
      <c r="B164" s="196"/>
      <c r="C164" s="14"/>
      <c r="D164" s="184" t="s">
        <v>140</v>
      </c>
      <c r="E164" s="197" t="s">
        <v>1</v>
      </c>
      <c r="F164" s="198" t="s">
        <v>85</v>
      </c>
      <c r="G164" s="14"/>
      <c r="H164" s="199">
        <v>1</v>
      </c>
      <c r="I164" s="200"/>
      <c r="J164" s="14"/>
      <c r="K164" s="14"/>
      <c r="L164" s="196"/>
      <c r="M164" s="201"/>
      <c r="N164" s="202"/>
      <c r="O164" s="202"/>
      <c r="P164" s="202"/>
      <c r="Q164" s="202"/>
      <c r="R164" s="202"/>
      <c r="S164" s="202"/>
      <c r="T164" s="20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7" t="s">
        <v>140</v>
      </c>
      <c r="AU164" s="197" t="s">
        <v>85</v>
      </c>
      <c r="AV164" s="14" t="s">
        <v>87</v>
      </c>
      <c r="AW164" s="14" t="s">
        <v>31</v>
      </c>
      <c r="AX164" s="14" t="s">
        <v>77</v>
      </c>
      <c r="AY164" s="197" t="s">
        <v>128</v>
      </c>
    </row>
    <row r="165" s="15" customFormat="1">
      <c r="A165" s="15"/>
      <c r="B165" s="204"/>
      <c r="C165" s="15"/>
      <c r="D165" s="184" t="s">
        <v>140</v>
      </c>
      <c r="E165" s="205" t="s">
        <v>1</v>
      </c>
      <c r="F165" s="206" t="s">
        <v>150</v>
      </c>
      <c r="G165" s="15"/>
      <c r="H165" s="207">
        <v>1</v>
      </c>
      <c r="I165" s="208"/>
      <c r="J165" s="15"/>
      <c r="K165" s="15"/>
      <c r="L165" s="204"/>
      <c r="M165" s="209"/>
      <c r="N165" s="210"/>
      <c r="O165" s="210"/>
      <c r="P165" s="210"/>
      <c r="Q165" s="210"/>
      <c r="R165" s="210"/>
      <c r="S165" s="210"/>
      <c r="T165" s="21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05" t="s">
        <v>140</v>
      </c>
      <c r="AU165" s="205" t="s">
        <v>85</v>
      </c>
      <c r="AV165" s="15" t="s">
        <v>138</v>
      </c>
      <c r="AW165" s="15" t="s">
        <v>31</v>
      </c>
      <c r="AX165" s="15" t="s">
        <v>85</v>
      </c>
      <c r="AY165" s="205" t="s">
        <v>128</v>
      </c>
    </row>
    <row r="166" s="2" customFormat="1" ht="16.5" customHeight="1">
      <c r="A166" s="37"/>
      <c r="B166" s="170"/>
      <c r="C166" s="171" t="s">
        <v>174</v>
      </c>
      <c r="D166" s="171" t="s">
        <v>133</v>
      </c>
      <c r="E166" s="172" t="s">
        <v>666</v>
      </c>
      <c r="F166" s="173" t="s">
        <v>667</v>
      </c>
      <c r="G166" s="174" t="s">
        <v>454</v>
      </c>
      <c r="H166" s="175">
        <v>1</v>
      </c>
      <c r="I166" s="176"/>
      <c r="J166" s="177">
        <f>ROUND(I166*H166,2)</f>
        <v>0</v>
      </c>
      <c r="K166" s="173" t="s">
        <v>303</v>
      </c>
      <c r="L166" s="38"/>
      <c r="M166" s="178" t="s">
        <v>1</v>
      </c>
      <c r="N166" s="179" t="s">
        <v>42</v>
      </c>
      <c r="O166" s="76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138</v>
      </c>
      <c r="AT166" s="182" t="s">
        <v>133</v>
      </c>
      <c r="AU166" s="182" t="s">
        <v>85</v>
      </c>
      <c r="AY166" s="18" t="s">
        <v>128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85</v>
      </c>
      <c r="BK166" s="183">
        <f>ROUND(I166*H166,2)</f>
        <v>0</v>
      </c>
      <c r="BL166" s="18" t="s">
        <v>138</v>
      </c>
      <c r="BM166" s="182" t="s">
        <v>177</v>
      </c>
    </row>
    <row r="167" s="2" customFormat="1">
      <c r="A167" s="37"/>
      <c r="B167" s="38"/>
      <c r="C167" s="37"/>
      <c r="D167" s="184" t="s">
        <v>139</v>
      </c>
      <c r="E167" s="37"/>
      <c r="F167" s="185" t="s">
        <v>667</v>
      </c>
      <c r="G167" s="37"/>
      <c r="H167" s="37"/>
      <c r="I167" s="186"/>
      <c r="J167" s="37"/>
      <c r="K167" s="37"/>
      <c r="L167" s="38"/>
      <c r="M167" s="226"/>
      <c r="N167" s="227"/>
      <c r="O167" s="228"/>
      <c r="P167" s="228"/>
      <c r="Q167" s="228"/>
      <c r="R167" s="228"/>
      <c r="S167" s="228"/>
      <c r="T167" s="229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139</v>
      </c>
      <c r="AU167" s="18" t="s">
        <v>85</v>
      </c>
    </row>
    <row r="168" s="2" customFormat="1" ht="6.96" customHeight="1">
      <c r="A168" s="37"/>
      <c r="B168" s="59"/>
      <c r="C168" s="60"/>
      <c r="D168" s="60"/>
      <c r="E168" s="60"/>
      <c r="F168" s="60"/>
      <c r="G168" s="60"/>
      <c r="H168" s="60"/>
      <c r="I168" s="60"/>
      <c r="J168" s="60"/>
      <c r="K168" s="60"/>
      <c r="L168" s="38"/>
      <c r="M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</row>
  </sheetData>
  <autoFilter ref="C116:K16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 Šprincl</dc:creator>
  <cp:lastModifiedBy>David Šprincl</cp:lastModifiedBy>
  <dcterms:created xsi:type="dcterms:W3CDTF">2022-09-14T09:02:09Z</dcterms:created>
  <dcterms:modified xsi:type="dcterms:W3CDTF">2022-09-14T09:02:14Z</dcterms:modified>
</cp:coreProperties>
</file>